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drawings/drawing1.xml" ContentType="application/vnd.openxmlformats-officedocument.drawing+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omments20.xml" ContentType="application/vnd.openxmlformats-officedocument.spreadsheetml.comments+xml"/>
  <Override PartName="/xl/comments21.xml" ContentType="application/vnd.openxmlformats-officedocument.spreadsheetml.comments+xml"/>
  <Override PartName="/xl/comments22.xml" ContentType="application/vnd.openxmlformats-officedocument.spreadsheetml.comments+xml"/>
  <Override PartName="/xl/comments23.xml" ContentType="application/vnd.openxmlformats-officedocument.spreadsheetml.comments+xml"/>
  <Override PartName="/xl/comments24.xml" ContentType="application/vnd.openxmlformats-officedocument.spreadsheetml.comments+xml"/>
  <Override PartName="/xl/drawings/drawing2.xml" ContentType="application/vnd.openxmlformats-officedocument.drawing+xml"/>
  <Override PartName="/xl/comments25.xml" ContentType="application/vnd.openxmlformats-officedocument.spreadsheetml.comments+xml"/>
  <Override PartName="/xl/comments26.xml" ContentType="application/vnd.openxmlformats-officedocument.spreadsheetml.comments+xml"/>
  <Override PartName="/xl/comments27.xml" ContentType="application/vnd.openxmlformats-officedocument.spreadsheetml.comments+xml"/>
  <Override PartName="/xl/comments28.xml" ContentType="application/vnd.openxmlformats-officedocument.spreadsheetml.comments+xml"/>
  <Override PartName="/xl/drawings/drawing3.xml" ContentType="application/vnd.openxmlformats-officedocument.drawing+xml"/>
  <Override PartName="/xl/comments29.xml" ContentType="application/vnd.openxmlformats-officedocument.spreadsheetml.comments+xml"/>
  <Override PartName="/xl/drawings/drawing4.xml" ContentType="application/vnd.openxmlformats-officedocument.drawing+xml"/>
  <Override PartName="/xl/comments30.xml" ContentType="application/vnd.openxmlformats-officedocument.spreadsheetml.comments+xml"/>
  <Override PartName="/xl/comments3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showInkAnnotation="0" autoCompressPictures="0"/>
  <xr:revisionPtr revIDLastSave="0" documentId="13_ncr:1_{CD3D78FE-53DA-43BF-8C25-CCF8302DD0F3}" xr6:coauthVersionLast="47" xr6:coauthVersionMax="47" xr10:uidLastSave="{00000000-0000-0000-0000-000000000000}"/>
  <bookViews>
    <workbookView xWindow="-108" yWindow="-108" windowWidth="23256" windowHeight="12456" tabRatio="920" xr2:uid="{00000000-000D-0000-FFFF-FFFF00000000}"/>
  </bookViews>
  <sheets>
    <sheet name="財審様式" sheetId="1" r:id="rId1"/>
    <sheet name="注意事項" sheetId="74" state="hidden" r:id="rId2"/>
    <sheet name="委員会年間事業予算管理表(様式1)" sheetId="4" r:id="rId3"/>
    <sheet name="収支予算書(様式2)" sheetId="16" r:id="rId4"/>
    <sheet name="収益・費用明細書(様式3)" sheetId="17" r:id="rId5"/>
    <sheet name="見積（請求）企業一覧表(様式4)" sheetId="19" r:id="rId6"/>
    <sheet name="講師等出演依頼承諾書(様式5)(規則様式6) " sheetId="143" r:id="rId7"/>
    <sheet name="報酬明細(様式6）" sheetId="114" r:id="rId8"/>
    <sheet name="協賛金収入・物品協賛内訳書(様式7)" sheetId="7" r:id="rId9"/>
    <sheet name="協賛に関する覚書(様式8)" sheetId="8" r:id="rId10"/>
    <sheet name="寄付申出書(様式9)" sheetId="118" r:id="rId11"/>
    <sheet name="収支決算報告書(様式10)" sheetId="20" r:id="rId12"/>
    <sheet name="収益・費用明細書(様式11)" sheetId="21" r:id="rId13"/>
    <sheet name="差異発生理由書(様式12)" sheetId="28" r:id="rId14"/>
    <sheet name="消費税等計算シート（様式13）" sheetId="136" r:id="rId15"/>
    <sheet name="収支予算書-修正・補正(様式14)" sheetId="26" r:id="rId16"/>
    <sheet name="収益・費用明細書-修正・補正(様式15)" sheetId="27" r:id="rId17"/>
    <sheet name="現金払理由書（様式16）" sheetId="129" r:id="rId18"/>
    <sheet name="相見積書不提出理由書（様式17）" sheetId="130" r:id="rId19"/>
    <sheet name="見積書不提出理由書（様式18）" sheetId="131" r:id="rId20"/>
    <sheet name="個人事業主からの見積書取得理由書（様式19）" sheetId="132" r:id="rId21"/>
    <sheet name="T番号のない事業者からの見積書取得理由書（様式20）" sheetId="133" r:id="rId22"/>
    <sheet name="所有者以外からの見積書取得理由書（様式21）" sheetId="134" r:id="rId23"/>
    <sheet name="その他理由書（様式22）" sheetId="135" r:id="rId24"/>
    <sheet name="特別領収書作成申請書（様式23）" sheetId="104" r:id="rId25"/>
    <sheet name="特別領収書作成報告書（様式24）" sheetId="105" r:id="rId26"/>
    <sheet name="領収書管理台帳（様式25）" sheetId="106" r:id="rId27"/>
    <sheet name="預り金明細書（様式41）" sheetId="139" r:id="rId28"/>
    <sheet name="預り金明細書_見本（様式41)" sheetId="140" r:id="rId29"/>
    <sheet name="総勘定元帳（様式42）" sheetId="141" r:id="rId30"/>
    <sheet name="総勘定元帳_見本（様式42）" sheetId="142" r:id="rId31"/>
    <sheet name="銀行口座管理台帳(様式51)" sheetId="144" r:id="rId32"/>
    <sheet name="銀行口座管理台帳_見本(様式51)" sheetId="145" r:id="rId33"/>
    <sheet name="預金出納帳（様式52）" sheetId="80" r:id="rId34"/>
    <sheet name="現金出納帳（様式53）" sheetId="93" r:id="rId35"/>
    <sheet name="協議会用源泉所得税納付報告書（様式54）" sheetId="116" r:id="rId36"/>
    <sheet name="事業用口座・決算通帳の写し（様式55）" sheetId="146" r:id="rId37"/>
    <sheet name="事業用口座・決算通帳の写し_見本（様式55）" sheetId="147" r:id="rId38"/>
    <sheet name="日本JC専用封筒価格表" sheetId="113" r:id="rId39"/>
  </sheets>
  <externalReferences>
    <externalReference r:id="rId40"/>
  </externalReferences>
  <definedNames>
    <definedName name="_xlnm._FilterDatabase" localSheetId="32" hidden="1">'銀行口座管理台帳_見本(様式51)'!$E$8:$E$27</definedName>
    <definedName name="_xlnm.Print_Area" localSheetId="21">'T番号のない事業者からの見積書取得理由書（様式20）'!$A$1:$B$8</definedName>
    <definedName name="_xlnm.Print_Area" localSheetId="23">'その他理由書（様式22）'!$A$1:$B$8</definedName>
    <definedName name="_xlnm.Print_Area" localSheetId="2">'委員会年間事業予算管理表(様式1)'!$A$1:$I$42</definedName>
    <definedName name="_xlnm.Print_Area" localSheetId="10">'寄付申出書(様式9)'!$A$1:$I$42</definedName>
    <definedName name="_xlnm.Print_Area" localSheetId="9">'協賛に関する覚書(様式8)'!$A$1:$J$53</definedName>
    <definedName name="_xlnm.Print_Area" localSheetId="8">'協賛金収入・物品協賛内訳書(様式7)'!$A$1:$H$33</definedName>
    <definedName name="_xlnm.Print_Area" localSheetId="19">'見積書不提出理由書（様式18）'!$A$1:$B$8</definedName>
    <definedName name="_xlnm.Print_Area" localSheetId="34">'現金出納帳（様式53）'!$A$1:$F$51</definedName>
    <definedName name="_xlnm.Print_Area" localSheetId="17">'現金払理由書（様式16）'!$A$1:$B$7</definedName>
    <definedName name="_xlnm.Print_Area" localSheetId="20">'個人事業主からの見積書取得理由書（様式19）'!$A$1:$B$8</definedName>
    <definedName name="_xlnm.Print_Area" localSheetId="6">'講師等出演依頼承諾書(様式5)(規則様式6) '!$A$2:$K$123</definedName>
    <definedName name="_xlnm.Print_Area" localSheetId="13">'差異発生理由書(様式12)'!$A$1:$G$37</definedName>
    <definedName name="_xlnm.Print_Area" localSheetId="0">財審様式!$A$1:$Q$53</definedName>
    <definedName name="_xlnm.Print_Area" localSheetId="36">'事業用口座・決算通帳の写し（様式55）'!$A$1:$F$55</definedName>
    <definedName name="_xlnm.Print_Area" localSheetId="37">'事業用口座・決算通帳の写し_見本（様式55）'!$A$1:$F$55</definedName>
    <definedName name="_xlnm.Print_Area" localSheetId="4">'収益・費用明細書(様式3)'!$A$1:$H$34</definedName>
    <definedName name="_xlnm.Print_Area" localSheetId="16">'収益・費用明細書-修正・補正(様式15)'!$A$1:$J$37</definedName>
    <definedName name="_xlnm.Print_Area" localSheetId="11">'収支決算報告書(様式10)'!$A$1:$F$34</definedName>
    <definedName name="_xlnm.Print_Area" localSheetId="15">'収支予算書-修正・補正(様式14)'!$A$1:$F$36</definedName>
    <definedName name="_xlnm.Print_Area" localSheetId="22">'所有者以外からの見積書取得理由書（様式21）'!$A$1:$B$8</definedName>
    <definedName name="_xlnm.Print_Area" localSheetId="18">'相見積書不提出理由書（様式17）'!$A$1:$B$7</definedName>
    <definedName name="_xlnm.Print_Area" localSheetId="1">注意事項!$A$1:$C$107</definedName>
    <definedName name="_xlnm.Print_Area" localSheetId="24">'特別領収書作成申請書（様式23）'!$A$1:$D$49</definedName>
    <definedName name="_xlnm.Print_Area" localSheetId="25">'特別領収書作成報告書（様式24）'!$A$1:$D$34</definedName>
    <definedName name="_xlnm.Print_Area" localSheetId="38">日本JC専用封筒価格表!$A$1:$S$31</definedName>
    <definedName name="_xlnm.Print_Area" localSheetId="7">'報酬明細(様式6）'!$A$1:$H$46</definedName>
    <definedName name="_xlnm.Print_Area" localSheetId="33">'預金出納帳（様式52）'!$A$1:$F$51</definedName>
    <definedName name="_xlnm.Print_Area" localSheetId="26">'領収書管理台帳（様式25）'!$A$1:$L$35</definedName>
    <definedName name="会場設営費" localSheetId="31">[1]財審様式!$B$61:$B$66</definedName>
    <definedName name="会場設営費" localSheetId="32">[1]財審様式!$B$61:$B$66</definedName>
    <definedName name="会場設営費" localSheetId="36">[1]財審様式!$B$61:$B$66</definedName>
    <definedName name="会場設営費" localSheetId="37">[1]財審様式!$B$61:$B$66</definedName>
    <definedName name="会場設営費" localSheetId="14">#REF!</definedName>
    <definedName name="会場設営費">財審様式!$B$61:$B$66</definedName>
    <definedName name="企画・演出費" localSheetId="31">[1]財審様式!$B$67:$B$72</definedName>
    <definedName name="企画・演出費" localSheetId="32">[1]財審様式!$B$67:$B$72</definedName>
    <definedName name="企画・演出費" localSheetId="36">[1]財審様式!$B$67:$B$72</definedName>
    <definedName name="企画・演出費" localSheetId="37">[1]財審様式!$B$67:$B$72</definedName>
    <definedName name="企画・演出費" localSheetId="14">#REF!</definedName>
    <definedName name="企画・演出費">財審様式!$B$67:$B$72</definedName>
    <definedName name="広報費" localSheetId="31">[1]財審様式!$B$90:$B$97</definedName>
    <definedName name="広報費" localSheetId="32">[1]財審様式!$B$90:$B$97</definedName>
    <definedName name="広報費" localSheetId="36">[1]財審様式!$B$90:$B$97</definedName>
    <definedName name="広報費" localSheetId="37">[1]財審様式!$B$90:$B$97</definedName>
    <definedName name="広報費" localSheetId="14">#REF!</definedName>
    <definedName name="広報費">財審様式!$B$90:$B$97</definedName>
    <definedName name="講師関係費" localSheetId="31">[1]財審様式!$B$84:$B$89</definedName>
    <definedName name="講師関係費" localSheetId="32">[1]財審様式!$B$84:$B$89</definedName>
    <definedName name="講師関係費" localSheetId="36">[1]財審様式!$B$84:$B$89</definedName>
    <definedName name="講師関係費" localSheetId="37">[1]財審様式!$B$84:$B$89</definedName>
    <definedName name="講師関係費" localSheetId="14">#REF!</definedName>
    <definedName name="講師関係費">財審様式!$B$84:$B$89</definedName>
    <definedName name="雑費" localSheetId="31">[1]財審様式!$B$115</definedName>
    <definedName name="雑費" localSheetId="32">[1]財審様式!$B$115</definedName>
    <definedName name="雑費" localSheetId="36">[1]財審様式!$B$115</definedName>
    <definedName name="雑費" localSheetId="37">[1]財審様式!$B$115</definedName>
    <definedName name="雑費" localSheetId="14">#REF!</definedName>
    <definedName name="雑費">財審様式!$B$115</definedName>
    <definedName name="参加記念品費" localSheetId="31">[1]財審様式!$B$112</definedName>
    <definedName name="参加記念品費" localSheetId="32">[1]財審様式!$B$112</definedName>
    <definedName name="参加記念品費" localSheetId="36">[1]財審様式!$B$112</definedName>
    <definedName name="参加記念品費" localSheetId="37">[1]財審様式!$B$112</definedName>
    <definedName name="参加記念品費" localSheetId="14">#REF!</definedName>
    <definedName name="参加記念品費">財審様式!$B$112</definedName>
    <definedName name="資料作成費" localSheetId="31">[1]財審様式!$B$98:$B$102</definedName>
    <definedName name="資料作成費" localSheetId="32">[1]財審様式!$B$98:$B$102</definedName>
    <definedName name="資料作成費" localSheetId="36">[1]財審様式!$B$98:$B$102</definedName>
    <definedName name="資料作成費" localSheetId="37">[1]財審様式!$B$98:$B$102</definedName>
    <definedName name="資料作成費" localSheetId="14">#REF!</definedName>
    <definedName name="資料作成費">財審様式!$B$98:$B$102</definedName>
    <definedName name="渉外費" localSheetId="31">[1]財審様式!$B$107:$B$108</definedName>
    <definedName name="渉外費" localSheetId="32">[1]財審様式!$B$107:$B$108</definedName>
    <definedName name="渉外費" localSheetId="36">[1]財審様式!$B$107:$B$108</definedName>
    <definedName name="渉外費" localSheetId="37">[1]財審様式!$B$107:$B$108</definedName>
    <definedName name="渉外費" localSheetId="14">#REF!</definedName>
    <definedName name="渉外費">財審様式!$B$107:$B$108</definedName>
    <definedName name="通信費" localSheetId="31">[1]財審様式!$B$114</definedName>
    <definedName name="通信費" localSheetId="32">[1]財審様式!$B$114</definedName>
    <definedName name="通信費" localSheetId="36">[1]財審様式!$B$114</definedName>
    <definedName name="通信費" localSheetId="37">[1]財審様式!$B$114</definedName>
    <definedName name="通信費" localSheetId="14">#REF!</definedName>
    <definedName name="通信費">財審様式!$B$114</definedName>
    <definedName name="保険料" localSheetId="31">[1]財審様式!$B$113</definedName>
    <definedName name="保険料" localSheetId="32">[1]財審様式!$B$113</definedName>
    <definedName name="保険料" localSheetId="36">[1]財審様式!$B$113</definedName>
    <definedName name="保険料" localSheetId="37">[1]財審様式!$B$113</definedName>
    <definedName name="保険料" localSheetId="14">#REF!</definedName>
    <definedName name="保険料">財審様式!$B$113</definedName>
    <definedName name="報告書作成費" localSheetId="31">[1]財審様式!$B$103:$B$106</definedName>
    <definedName name="報告書作成費" localSheetId="32">[1]財審様式!$B$103:$B$106</definedName>
    <definedName name="報告書作成費" localSheetId="36">[1]財審様式!$B$103:$B$106</definedName>
    <definedName name="報告書作成費" localSheetId="37">[1]財審様式!$B$103:$B$106</definedName>
    <definedName name="報告書作成費" localSheetId="14">#REF!</definedName>
    <definedName name="報告書作成費">財審様式!$B$103:$B$106</definedName>
    <definedName name="本部団関係費" localSheetId="31">[1]財審様式!$B$73:$B$83</definedName>
    <definedName name="本部団関係費" localSheetId="32">[1]財審様式!$B$73:$B$83</definedName>
    <definedName name="本部団関係費" localSheetId="36">[1]財審様式!$B$73:$B$83</definedName>
    <definedName name="本部団関係費" localSheetId="37">[1]財審様式!$B$73:$B$83</definedName>
    <definedName name="本部団関係費" localSheetId="14">#REF!</definedName>
    <definedName name="本部団関係費">財審様式!$B$73:$B$83</definedName>
    <definedName name="予備費" localSheetId="31">[1]財審様式!$B$116</definedName>
    <definedName name="予備費" localSheetId="32">[1]財審様式!$B$116</definedName>
    <definedName name="予備費" localSheetId="36">[1]財審様式!$B$116</definedName>
    <definedName name="予備費" localSheetId="37">[1]財審様式!$B$116</definedName>
    <definedName name="予備費" localSheetId="14">#REF!</definedName>
    <definedName name="予備費">財審様式!$B$116</definedName>
    <definedName name="様式７" localSheetId="9">'協賛に関する覚書(様式8)'!$A$54</definedName>
    <definedName name="旅費交通費" localSheetId="31">[1]財審様式!$B$109:$B$111</definedName>
    <definedName name="旅費交通費" localSheetId="32">[1]財審様式!$B$109:$B$111</definedName>
    <definedName name="旅費交通費" localSheetId="36">[1]財審様式!$B$109:$B$111</definedName>
    <definedName name="旅費交通費" localSheetId="37">[1]財審様式!$B$109:$B$111</definedName>
    <definedName name="旅費交通費" localSheetId="14">#REF!</definedName>
    <definedName name="旅費交通費">財審様式!$B$109:$B$111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5" i="8" l="1"/>
  <c r="N7" i="143" l="1"/>
  <c r="G25" i="143" s="1"/>
  <c r="O7" i="143"/>
  <c r="N11" i="143"/>
  <c r="O11" i="143"/>
  <c r="J25" i="143" l="1"/>
  <c r="G26" i="143"/>
  <c r="G27" i="143"/>
  <c r="F28" i="143" s="1"/>
  <c r="E39" i="143" s="1"/>
  <c r="B4" i="26" l="1"/>
  <c r="D25" i="19"/>
  <c r="D24" i="19"/>
  <c r="D23" i="19"/>
  <c r="D22" i="19"/>
  <c r="D21" i="19"/>
  <c r="D20" i="19"/>
  <c r="D19" i="19"/>
  <c r="D18" i="19"/>
  <c r="D17" i="19"/>
  <c r="D16" i="19"/>
  <c r="D15" i="19"/>
  <c r="D14" i="19"/>
  <c r="D13" i="19"/>
  <c r="D12" i="19"/>
  <c r="D11" i="19"/>
  <c r="D10" i="19"/>
  <c r="D9" i="19"/>
  <c r="D8" i="19"/>
  <c r="D7" i="19"/>
  <c r="H6" i="19" l="1"/>
  <c r="G6" i="19"/>
  <c r="A6" i="19"/>
  <c r="E41" i="142"/>
  <c r="D41" i="142"/>
  <c r="F7" i="142"/>
  <c r="F8" i="142" s="1"/>
  <c r="F9" i="142" s="1"/>
  <c r="F10" i="142" s="1"/>
  <c r="F11" i="142" s="1"/>
  <c r="F12" i="142" s="1"/>
  <c r="F13" i="142" s="1"/>
  <c r="F14" i="142" s="1"/>
  <c r="F15" i="142" s="1"/>
  <c r="F16" i="142" s="1"/>
  <c r="F17" i="142" s="1"/>
  <c r="F18" i="142" s="1"/>
  <c r="F19" i="142" s="1"/>
  <c r="F20" i="142" s="1"/>
  <c r="F21" i="142" s="1"/>
  <c r="F22" i="142" s="1"/>
  <c r="F23" i="142" s="1"/>
  <c r="F24" i="142" s="1"/>
  <c r="F25" i="142" s="1"/>
  <c r="F26" i="142" s="1"/>
  <c r="F27" i="142" s="1"/>
  <c r="F28" i="142" s="1"/>
  <c r="F29" i="142" s="1"/>
  <c r="F30" i="142" s="1"/>
  <c r="F31" i="142" s="1"/>
  <c r="F32" i="142" s="1"/>
  <c r="F33" i="142" s="1"/>
  <c r="F34" i="142" s="1"/>
  <c r="F35" i="142" s="1"/>
  <c r="F36" i="142" s="1"/>
  <c r="F37" i="142" s="1"/>
  <c r="F38" i="142" s="1"/>
  <c r="F39" i="142" s="1"/>
  <c r="F40" i="142" s="1"/>
  <c r="F41" i="142" s="1"/>
  <c r="E41" i="141"/>
  <c r="D41" i="141"/>
  <c r="F7" i="141"/>
  <c r="F8" i="141" s="1"/>
  <c r="F9" i="141" s="1"/>
  <c r="F10" i="141" s="1"/>
  <c r="F11" i="141" s="1"/>
  <c r="F12" i="141" s="1"/>
  <c r="F13" i="141" s="1"/>
  <c r="F14" i="141" s="1"/>
  <c r="F15" i="141" s="1"/>
  <c r="F16" i="141" s="1"/>
  <c r="F17" i="141" s="1"/>
  <c r="F18" i="141" s="1"/>
  <c r="F19" i="141" s="1"/>
  <c r="F20" i="141" s="1"/>
  <c r="F21" i="141" s="1"/>
  <c r="F22" i="141" s="1"/>
  <c r="F23" i="141" s="1"/>
  <c r="F24" i="141" s="1"/>
  <c r="F25" i="141" s="1"/>
  <c r="F26" i="141" s="1"/>
  <c r="F27" i="141" s="1"/>
  <c r="F28" i="141" s="1"/>
  <c r="F29" i="141" s="1"/>
  <c r="F30" i="141" s="1"/>
  <c r="F31" i="141" s="1"/>
  <c r="F32" i="141" s="1"/>
  <c r="F33" i="141" s="1"/>
  <c r="F34" i="141" s="1"/>
  <c r="F35" i="141" s="1"/>
  <c r="F36" i="141" s="1"/>
  <c r="F37" i="141" s="1"/>
  <c r="F38" i="141" s="1"/>
  <c r="F39" i="141" s="1"/>
  <c r="F40" i="141" s="1"/>
  <c r="F41" i="141" s="1"/>
  <c r="V72" i="140"/>
  <c r="U72" i="140"/>
  <c r="T72" i="140"/>
  <c r="S72" i="140"/>
  <c r="R72" i="140"/>
  <c r="Q72" i="140"/>
  <c r="P72" i="140"/>
  <c r="O72" i="140"/>
  <c r="N72" i="140"/>
  <c r="M72" i="140"/>
  <c r="L72" i="140"/>
  <c r="K72" i="140"/>
  <c r="J72" i="140"/>
  <c r="I72" i="140"/>
  <c r="H72" i="140"/>
  <c r="G72" i="140"/>
  <c r="F72" i="140"/>
  <c r="E72" i="140"/>
  <c r="W63" i="140"/>
  <c r="W62" i="140"/>
  <c r="W61" i="140"/>
  <c r="W60" i="140"/>
  <c r="W59" i="140"/>
  <c r="W58" i="140"/>
  <c r="W57" i="140"/>
  <c r="W56" i="140"/>
  <c r="W55" i="140"/>
  <c r="W54" i="140"/>
  <c r="W53" i="140"/>
  <c r="W52" i="140"/>
  <c r="W51" i="140"/>
  <c r="W50" i="140"/>
  <c r="W49" i="140"/>
  <c r="W48" i="140"/>
  <c r="W47" i="140"/>
  <c r="W46" i="140"/>
  <c r="W45" i="140"/>
  <c r="W44" i="140"/>
  <c r="W43" i="140"/>
  <c r="W42" i="140"/>
  <c r="W41" i="140"/>
  <c r="W40" i="140"/>
  <c r="W39" i="140"/>
  <c r="W38" i="140"/>
  <c r="W37" i="140"/>
  <c r="W36" i="140"/>
  <c r="W35" i="140"/>
  <c r="W34" i="140"/>
  <c r="W33" i="140"/>
  <c r="W32" i="140"/>
  <c r="W31" i="140"/>
  <c r="W30" i="140"/>
  <c r="W29" i="140"/>
  <c r="W28" i="140"/>
  <c r="W27" i="140"/>
  <c r="W26" i="140"/>
  <c r="W25" i="140"/>
  <c r="W24" i="140"/>
  <c r="W23" i="140"/>
  <c r="W22" i="140"/>
  <c r="W21" i="140"/>
  <c r="W20" i="140"/>
  <c r="W19" i="140"/>
  <c r="W18" i="140"/>
  <c r="W17" i="140"/>
  <c r="W16" i="140"/>
  <c r="W15" i="140"/>
  <c r="W14" i="140"/>
  <c r="W13" i="140"/>
  <c r="W12" i="140"/>
  <c r="W11" i="140"/>
  <c r="W10" i="140"/>
  <c r="W9" i="140"/>
  <c r="W8" i="140"/>
  <c r="W7" i="140"/>
  <c r="X67" i="139"/>
  <c r="W67" i="139"/>
  <c r="V67" i="139"/>
  <c r="U67" i="139"/>
  <c r="T67" i="139"/>
  <c r="S67" i="139"/>
  <c r="R67" i="139"/>
  <c r="Q67" i="139"/>
  <c r="P67" i="139"/>
  <c r="O67" i="139"/>
  <c r="N67" i="139"/>
  <c r="M67" i="139"/>
  <c r="L67" i="139"/>
  <c r="K67" i="139"/>
  <c r="J67" i="139"/>
  <c r="I67" i="139"/>
  <c r="H67" i="139"/>
  <c r="G67" i="139"/>
  <c r="F67" i="139"/>
  <c r="E67" i="139"/>
  <c r="Y66" i="139"/>
  <c r="Y65" i="139"/>
  <c r="Y64" i="139"/>
  <c r="Y63" i="139"/>
  <c r="Y62" i="139"/>
  <c r="Y61" i="139"/>
  <c r="Y60" i="139"/>
  <c r="Y59" i="139"/>
  <c r="Y58" i="139"/>
  <c r="Y57" i="139"/>
  <c r="Y56" i="139"/>
  <c r="Y55" i="139"/>
  <c r="Y54" i="139"/>
  <c r="Y53" i="139"/>
  <c r="Y52" i="139"/>
  <c r="Y51" i="139"/>
  <c r="Y50" i="139"/>
  <c r="Y49" i="139"/>
  <c r="Y48" i="139"/>
  <c r="Y47" i="139"/>
  <c r="Y46" i="139"/>
  <c r="Y45" i="139"/>
  <c r="Y44" i="139"/>
  <c r="Y43" i="139"/>
  <c r="Y42" i="139"/>
  <c r="Y41" i="139"/>
  <c r="Y40" i="139"/>
  <c r="Y39" i="139"/>
  <c r="Y38" i="139"/>
  <c r="Y37" i="139"/>
  <c r="Y36" i="139"/>
  <c r="Y35" i="139"/>
  <c r="Y34" i="139"/>
  <c r="Y33" i="139"/>
  <c r="Y32" i="139"/>
  <c r="Y31" i="139"/>
  <c r="Y30" i="139"/>
  <c r="Y29" i="139"/>
  <c r="Y28" i="139"/>
  <c r="Y27" i="139"/>
  <c r="Y26" i="139"/>
  <c r="Y25" i="139"/>
  <c r="Y24" i="139"/>
  <c r="Y23" i="139"/>
  <c r="Y22" i="139"/>
  <c r="Y21" i="139"/>
  <c r="Y20" i="139"/>
  <c r="Y19" i="139"/>
  <c r="Y18" i="139"/>
  <c r="Y17" i="139"/>
  <c r="Y16" i="139"/>
  <c r="Y15" i="139"/>
  <c r="Y14" i="139"/>
  <c r="Y13" i="139"/>
  <c r="Y12" i="139"/>
  <c r="Y11" i="139"/>
  <c r="Y10" i="139"/>
  <c r="Y9" i="139"/>
  <c r="Y8" i="139"/>
  <c r="Y7" i="139"/>
  <c r="Y67" i="139" l="1"/>
  <c r="W72" i="140"/>
  <c r="G33" i="136"/>
  <c r="F33" i="136"/>
  <c r="E33" i="136"/>
  <c r="D33" i="136"/>
  <c r="C33" i="136"/>
  <c r="B32" i="136"/>
  <c r="B31" i="136"/>
  <c r="B30" i="136"/>
  <c r="B29" i="136"/>
  <c r="B28" i="136"/>
  <c r="B27" i="136"/>
  <c r="B26" i="136"/>
  <c r="B25" i="136"/>
  <c r="B24" i="136"/>
  <c r="B23" i="136"/>
  <c r="B22" i="136"/>
  <c r="B21" i="136"/>
  <c r="B20" i="136"/>
  <c r="F16" i="136"/>
  <c r="E16" i="136"/>
  <c r="D16" i="136"/>
  <c r="C16" i="136"/>
  <c r="B15" i="136"/>
  <c r="B14" i="136"/>
  <c r="B13" i="136"/>
  <c r="B12" i="136"/>
  <c r="B11" i="136"/>
  <c r="B10" i="136"/>
  <c r="B9" i="136"/>
  <c r="B8" i="136"/>
  <c r="B16" i="136" s="1"/>
  <c r="B33" i="136" l="1"/>
  <c r="B35" i="136"/>
  <c r="A4" i="28" l="1"/>
  <c r="D2" i="21"/>
  <c r="A5" i="8"/>
  <c r="A5" i="7"/>
  <c r="B4" i="114"/>
  <c r="B3" i="19"/>
  <c r="B2" i="17"/>
  <c r="D35" i="27" l="1"/>
  <c r="D36" i="27" s="1"/>
  <c r="D31" i="27"/>
  <c r="D34" i="27" s="1"/>
  <c r="D27" i="27"/>
  <c r="D30" i="27" s="1"/>
  <c r="D23" i="27"/>
  <c r="D19" i="27"/>
  <c r="D20" i="27" s="1"/>
  <c r="D15" i="27"/>
  <c r="D9" i="27"/>
  <c r="D8" i="27"/>
  <c r="D7" i="27"/>
  <c r="D6" i="27"/>
  <c r="C13" i="26" s="1"/>
  <c r="D40" i="21"/>
  <c r="D41" i="21" s="1"/>
  <c r="D36" i="21"/>
  <c r="D38" i="21" s="1"/>
  <c r="D32" i="21"/>
  <c r="D35" i="21" s="1"/>
  <c r="D28" i="21"/>
  <c r="D31" i="21" s="1"/>
  <c r="D24" i="21"/>
  <c r="D27" i="21" s="1"/>
  <c r="D20" i="21"/>
  <c r="D23" i="21" s="1"/>
  <c r="D16" i="21"/>
  <c r="D9" i="21"/>
  <c r="D8" i="21"/>
  <c r="D7" i="21"/>
  <c r="D6" i="21"/>
  <c r="A34" i="19"/>
  <c r="D32" i="17"/>
  <c r="D33" i="17" s="1"/>
  <c r="D28" i="17"/>
  <c r="D31" i="17" s="1"/>
  <c r="D24" i="17"/>
  <c r="D26" i="17" s="1"/>
  <c r="D20" i="17"/>
  <c r="D21" i="17" s="1"/>
  <c r="D16" i="17"/>
  <c r="D19" i="17" s="1"/>
  <c r="D9" i="17"/>
  <c r="D8" i="17"/>
  <c r="D7" i="17"/>
  <c r="D6" i="17"/>
  <c r="C8" i="16"/>
  <c r="F7" i="93"/>
  <c r="F8" i="93" s="1"/>
  <c r="F9" i="93" s="1"/>
  <c r="F10" i="93" s="1"/>
  <c r="F11" i="93" s="1"/>
  <c r="F12" i="93" s="1"/>
  <c r="F13" i="93" s="1"/>
  <c r="F14" i="93" s="1"/>
  <c r="F15" i="93" s="1"/>
  <c r="F16" i="93" s="1"/>
  <c r="F17" i="93" s="1"/>
  <c r="F18" i="93" s="1"/>
  <c r="F19" i="93" s="1"/>
  <c r="F20" i="93" s="1"/>
  <c r="F21" i="93" s="1"/>
  <c r="F22" i="93" s="1"/>
  <c r="F23" i="93" s="1"/>
  <c r="F24" i="93" s="1"/>
  <c r="F25" i="93" s="1"/>
  <c r="F26" i="93" s="1"/>
  <c r="F27" i="93" s="1"/>
  <c r="F28" i="93" s="1"/>
  <c r="F29" i="93" s="1"/>
  <c r="F30" i="93" s="1"/>
  <c r="F31" i="93" s="1"/>
  <c r="F32" i="93" s="1"/>
  <c r="F33" i="93" s="1"/>
  <c r="F34" i="93" s="1"/>
  <c r="F35" i="93" s="1"/>
  <c r="F36" i="93" s="1"/>
  <c r="F37" i="93" s="1"/>
  <c r="F38" i="93" s="1"/>
  <c r="F39" i="93" s="1"/>
  <c r="F40" i="93" s="1"/>
  <c r="F41" i="93" s="1"/>
  <c r="F7" i="80"/>
  <c r="F8" i="80" s="1"/>
  <c r="F9" i="80" s="1"/>
  <c r="F10" i="80" s="1"/>
  <c r="F11" i="80" s="1"/>
  <c r="F12" i="80" s="1"/>
  <c r="F13" i="80" s="1"/>
  <c r="F14" i="80" s="1"/>
  <c r="F15" i="80" s="1"/>
  <c r="F16" i="80" s="1"/>
  <c r="F17" i="80" s="1"/>
  <c r="F18" i="80" s="1"/>
  <c r="F19" i="80" s="1"/>
  <c r="F20" i="80" s="1"/>
  <c r="F21" i="80" s="1"/>
  <c r="F22" i="80" s="1"/>
  <c r="F23" i="80" s="1"/>
  <c r="F24" i="80" s="1"/>
  <c r="F25" i="80" s="1"/>
  <c r="F26" i="80" s="1"/>
  <c r="F27" i="80" s="1"/>
  <c r="F28" i="80" s="1"/>
  <c r="F29" i="80" s="1"/>
  <c r="F30" i="80" s="1"/>
  <c r="F31" i="80" s="1"/>
  <c r="F32" i="80" s="1"/>
  <c r="F33" i="80" s="1"/>
  <c r="F34" i="80" s="1"/>
  <c r="F35" i="80" s="1"/>
  <c r="F36" i="80" s="1"/>
  <c r="F37" i="80" s="1"/>
  <c r="F38" i="80" s="1"/>
  <c r="F39" i="80" s="1"/>
  <c r="F40" i="80" s="1"/>
  <c r="F41" i="80" s="1"/>
  <c r="F12" i="114"/>
  <c r="G11" i="114"/>
  <c r="G10" i="114"/>
  <c r="G9" i="114"/>
  <c r="G8" i="114"/>
  <c r="M15" i="116"/>
  <c r="I35" i="27"/>
  <c r="I36" i="27" s="1"/>
  <c r="I33" i="27"/>
  <c r="I32" i="27"/>
  <c r="I31" i="27"/>
  <c r="I29" i="27"/>
  <c r="I28" i="27"/>
  <c r="I27" i="27"/>
  <c r="I25" i="27"/>
  <c r="I24" i="27"/>
  <c r="I23" i="27"/>
  <c r="I21" i="27"/>
  <c r="I20" i="27"/>
  <c r="I19" i="27"/>
  <c r="I22" i="27" s="1"/>
  <c r="I17" i="27"/>
  <c r="I16" i="27"/>
  <c r="I15" i="27"/>
  <c r="I9" i="27"/>
  <c r="I8" i="27"/>
  <c r="I7" i="27"/>
  <c r="I6" i="27"/>
  <c r="F33" i="28"/>
  <c r="F32" i="28"/>
  <c r="F31" i="28"/>
  <c r="F30" i="28"/>
  <c r="F29" i="28"/>
  <c r="F28" i="28"/>
  <c r="F27" i="28"/>
  <c r="F26" i="28"/>
  <c r="F25" i="28"/>
  <c r="F24" i="28"/>
  <c r="F23" i="28"/>
  <c r="F22" i="28"/>
  <c r="F21" i="28"/>
  <c r="F20" i="28"/>
  <c r="F19" i="28"/>
  <c r="F18" i="28"/>
  <c r="F17" i="28"/>
  <c r="F16" i="28"/>
  <c r="F15" i="28"/>
  <c r="F13" i="28"/>
  <c r="F12" i="28"/>
  <c r="F11" i="28"/>
  <c r="F10" i="28"/>
  <c r="F9" i="28"/>
  <c r="I40" i="21"/>
  <c r="I38" i="21"/>
  <c r="I37" i="21"/>
  <c r="I36" i="21"/>
  <c r="I34" i="21"/>
  <c r="I33" i="21"/>
  <c r="I32" i="21"/>
  <c r="I30" i="21"/>
  <c r="I29" i="21"/>
  <c r="I28" i="21"/>
  <c r="I26" i="21"/>
  <c r="I25" i="21"/>
  <c r="I24" i="21"/>
  <c r="I22" i="21"/>
  <c r="I21" i="21"/>
  <c r="I20" i="21"/>
  <c r="I18" i="21"/>
  <c r="I17" i="21"/>
  <c r="I16" i="21"/>
  <c r="I9" i="21"/>
  <c r="I8" i="21"/>
  <c r="I7" i="21"/>
  <c r="I6" i="21"/>
  <c r="E41" i="93"/>
  <c r="D41" i="93"/>
  <c r="E41" i="80"/>
  <c r="D41" i="80"/>
  <c r="G41" i="21"/>
  <c r="I41" i="21" s="1"/>
  <c r="H31" i="21"/>
  <c r="G31" i="21"/>
  <c r="H23" i="21"/>
  <c r="G23" i="21"/>
  <c r="D20" i="7"/>
  <c r="G31" i="17"/>
  <c r="G23" i="17"/>
  <c r="E35" i="106"/>
  <c r="H30" i="27"/>
  <c r="G30" i="27"/>
  <c r="H22" i="27"/>
  <c r="G22" i="27"/>
  <c r="D22" i="27"/>
  <c r="H10" i="27"/>
  <c r="G10" i="27"/>
  <c r="H10" i="21"/>
  <c r="G10" i="21"/>
  <c r="G10" i="17"/>
  <c r="H20" i="4"/>
  <c r="G20" i="4"/>
  <c r="F9" i="4" s="1"/>
  <c r="I19" i="4"/>
  <c r="D26" i="27"/>
  <c r="D18" i="27"/>
  <c r="H39" i="21"/>
  <c r="G39" i="21"/>
  <c r="H19" i="21"/>
  <c r="G19" i="21"/>
  <c r="E12" i="114"/>
  <c r="G19" i="17"/>
  <c r="E32" i="16"/>
  <c r="E33" i="16" s="1"/>
  <c r="D32" i="16"/>
  <c r="D16" i="16"/>
  <c r="I18" i="4"/>
  <c r="H18" i="27"/>
  <c r="G18" i="27"/>
  <c r="I17" i="4"/>
  <c r="H27" i="21"/>
  <c r="G27" i="21"/>
  <c r="G27" i="17"/>
  <c r="I16" i="4"/>
  <c r="H36" i="27"/>
  <c r="G36" i="27"/>
  <c r="H26" i="27"/>
  <c r="G26" i="27"/>
  <c r="F42" i="19"/>
  <c r="I15" i="4"/>
  <c r="O14" i="113"/>
  <c r="H35" i="21"/>
  <c r="G35" i="21"/>
  <c r="I14" i="4"/>
  <c r="O13" i="113"/>
  <c r="H34" i="27"/>
  <c r="G34" i="27"/>
  <c r="G33" i="17"/>
  <c r="I13" i="4"/>
  <c r="O12" i="113"/>
  <c r="I12" i="4"/>
  <c r="I18" i="27" l="1"/>
  <c r="I23" i="21"/>
  <c r="I10" i="21"/>
  <c r="C9" i="26"/>
  <c r="I20" i="4"/>
  <c r="F8" i="4" s="1"/>
  <c r="I34" i="27"/>
  <c r="I27" i="21"/>
  <c r="I10" i="27"/>
  <c r="G34" i="17"/>
  <c r="F32" i="17" s="1"/>
  <c r="I30" i="27"/>
  <c r="G42" i="21"/>
  <c r="D12" i="26"/>
  <c r="D33" i="16"/>
  <c r="I35" i="21"/>
  <c r="D14" i="20"/>
  <c r="G37" i="27"/>
  <c r="F35" i="27" s="1"/>
  <c r="I19" i="21"/>
  <c r="I31" i="21"/>
  <c r="I39" i="21"/>
  <c r="I26" i="27"/>
  <c r="H42" i="21"/>
  <c r="H37" i="27"/>
  <c r="D29" i="21"/>
  <c r="C13" i="16"/>
  <c r="C15" i="20"/>
  <c r="D15" i="20"/>
  <c r="D8" i="20"/>
  <c r="D10" i="20"/>
  <c r="C13" i="20"/>
  <c r="C9" i="20"/>
  <c r="C11" i="20"/>
  <c r="D13" i="20"/>
  <c r="D9" i="20"/>
  <c r="C12" i="20"/>
  <c r="C14" i="20"/>
  <c r="E14" i="20" s="1"/>
  <c r="C8" i="20"/>
  <c r="C10" i="20"/>
  <c r="D12" i="20"/>
  <c r="C11" i="16"/>
  <c r="D21" i="21"/>
  <c r="C15" i="16"/>
  <c r="D9" i="26"/>
  <c r="E9" i="26" s="1"/>
  <c r="D13" i="26"/>
  <c r="E13" i="26" s="1"/>
  <c r="D22" i="21"/>
  <c r="C10" i="26"/>
  <c r="C14" i="26"/>
  <c r="C9" i="16"/>
  <c r="D10" i="26"/>
  <c r="D14" i="26"/>
  <c r="C14" i="16"/>
  <c r="C10" i="16"/>
  <c r="D11" i="20"/>
  <c r="C11" i="26"/>
  <c r="C15" i="26"/>
  <c r="D11" i="26"/>
  <c r="D15" i="26"/>
  <c r="C12" i="16"/>
  <c r="C8" i="26"/>
  <c r="C12" i="26"/>
  <c r="D8" i="26"/>
  <c r="D30" i="21"/>
  <c r="D21" i="27"/>
  <c r="G12" i="114"/>
  <c r="D22" i="17"/>
  <c r="D23" i="17"/>
  <c r="O15" i="113"/>
  <c r="D30" i="17"/>
  <c r="D19" i="21"/>
  <c r="D26" i="19"/>
  <c r="D29" i="17"/>
  <c r="D17" i="17"/>
  <c r="D18" i="17"/>
  <c r="D28" i="27"/>
  <c r="D29" i="27"/>
  <c r="D39" i="21"/>
  <c r="D16" i="27"/>
  <c r="D17" i="21"/>
  <c r="D17" i="27"/>
  <c r="D18" i="21"/>
  <c r="D37" i="21"/>
  <c r="D25" i="17"/>
  <c r="D27" i="17"/>
  <c r="D25" i="21"/>
  <c r="D26" i="21"/>
  <c r="D24" i="27"/>
  <c r="D33" i="21"/>
  <c r="D25" i="27"/>
  <c r="D32" i="27"/>
  <c r="D34" i="21"/>
  <c r="D33" i="27"/>
  <c r="E12" i="26" l="1"/>
  <c r="E15" i="20"/>
  <c r="E12" i="20"/>
  <c r="E8" i="20"/>
  <c r="I42" i="21"/>
  <c r="F40" i="21" s="1"/>
  <c r="E8" i="26"/>
  <c r="E11" i="20"/>
  <c r="C20" i="16" a="1"/>
  <c r="C20" i="16" s="1"/>
  <c r="E15" i="26"/>
  <c r="I37" i="27"/>
  <c r="E14" i="26"/>
  <c r="D25" i="20" a="1"/>
  <c r="D25" i="20" s="1"/>
  <c r="D25" i="26" a="1"/>
  <c r="D25" i="26" s="1"/>
  <c r="C27" i="16" a="1"/>
  <c r="C27" i="16" s="1"/>
  <c r="C21" i="16" a="1"/>
  <c r="C21" i="16" s="1"/>
  <c r="C20" i="26" a="1"/>
  <c r="C20" i="26" s="1"/>
  <c r="E10" i="20"/>
  <c r="E13" i="20"/>
  <c r="E9" i="20"/>
  <c r="C18" i="26" a="1"/>
  <c r="C18" i="26" s="1"/>
  <c r="D19" i="26" a="1"/>
  <c r="D19" i="26" s="1"/>
  <c r="C31" i="26" a="1"/>
  <c r="C31" i="26" s="1"/>
  <c r="D26" i="26" a="1"/>
  <c r="D26" i="26" s="1"/>
  <c r="D18" i="26" a="1"/>
  <c r="D18" i="26" s="1"/>
  <c r="D20" i="26" a="1"/>
  <c r="D20" i="26" s="1"/>
  <c r="D22" i="26" a="1"/>
  <c r="D22" i="26" s="1"/>
  <c r="D30" i="26" a="1"/>
  <c r="D30" i="26" s="1"/>
  <c r="D28" i="26" a="1"/>
  <c r="D28" i="26" s="1"/>
  <c r="D24" i="26" a="1"/>
  <c r="D24" i="26" s="1"/>
  <c r="C28" i="20" a="1"/>
  <c r="C28" i="20" s="1"/>
  <c r="C29" i="26" a="1"/>
  <c r="C29" i="26" s="1"/>
  <c r="C30" i="16" a="1"/>
  <c r="C30" i="16" s="1"/>
  <c r="C30" i="20" a="1"/>
  <c r="C30" i="20" s="1"/>
  <c r="D28" i="20" a="1"/>
  <c r="D28" i="20" s="1"/>
  <c r="D31" i="26" a="1"/>
  <c r="D31" i="26" s="1"/>
  <c r="C27" i="26" a="1"/>
  <c r="C27" i="26" s="1"/>
  <c r="C26" i="16" a="1"/>
  <c r="C26" i="16" s="1"/>
  <c r="C24" i="16" a="1"/>
  <c r="C24" i="16" s="1"/>
  <c r="D29" i="26" a="1"/>
  <c r="D29" i="26" s="1"/>
  <c r="D29" i="20" a="1"/>
  <c r="D29" i="20" s="1"/>
  <c r="C25" i="26" a="1"/>
  <c r="C25" i="26" s="1"/>
  <c r="C22" i="16" a="1"/>
  <c r="C22" i="16" s="1"/>
  <c r="C29" i="16" a="1"/>
  <c r="C29" i="16" s="1"/>
  <c r="D27" i="20" a="1"/>
  <c r="D27" i="20" s="1"/>
  <c r="C23" i="26" a="1"/>
  <c r="C23" i="26" s="1"/>
  <c r="C18" i="16" a="1"/>
  <c r="C18" i="16" s="1"/>
  <c r="C30" i="26" a="1"/>
  <c r="C30" i="26" s="1"/>
  <c r="C28" i="26" a="1"/>
  <c r="C28" i="26" s="1"/>
  <c r="C24" i="26" a="1"/>
  <c r="C24" i="26" s="1"/>
  <c r="C23" i="16" a="1"/>
  <c r="C23" i="16" s="1"/>
  <c r="C21" i="26" a="1"/>
  <c r="C21" i="26" s="1"/>
  <c r="C28" i="16" a="1"/>
  <c r="C28" i="16" s="1"/>
  <c r="D26" i="20" a="1"/>
  <c r="D26" i="20" s="1"/>
  <c r="D24" i="20" a="1"/>
  <c r="D24" i="20" s="1"/>
  <c r="D22" i="20" a="1"/>
  <c r="D22" i="20" s="1"/>
  <c r="C26" i="20" a="1"/>
  <c r="C26" i="20" s="1"/>
  <c r="C22" i="20" a="1"/>
  <c r="C22" i="20" s="1"/>
  <c r="C18" i="20" a="1"/>
  <c r="C18" i="20" s="1"/>
  <c r="C24" i="20" a="1"/>
  <c r="C24" i="20" s="1"/>
  <c r="C20" i="20" a="1"/>
  <c r="C20" i="20" s="1"/>
  <c r="D19" i="20" a="1"/>
  <c r="D19" i="20" s="1"/>
  <c r="C23" i="20" a="1"/>
  <c r="C23" i="20" s="1"/>
  <c r="D20" i="20" a="1"/>
  <c r="D20" i="20" s="1"/>
  <c r="D23" i="20" a="1"/>
  <c r="D23" i="20" s="1"/>
  <c r="D21" i="20" a="1"/>
  <c r="D21" i="20" s="1"/>
  <c r="C27" i="20" a="1"/>
  <c r="C27" i="20" s="1"/>
  <c r="C19" i="20" a="1"/>
  <c r="C19" i="20" s="1"/>
  <c r="C29" i="20" a="1"/>
  <c r="C29" i="20" s="1"/>
  <c r="C21" i="20" a="1"/>
  <c r="C21" i="20" s="1"/>
  <c r="C31" i="20" a="1"/>
  <c r="C31" i="20" s="1"/>
  <c r="E31" i="20" s="1"/>
  <c r="C25" i="20" a="1"/>
  <c r="C25" i="20" s="1"/>
  <c r="D18" i="20" a="1"/>
  <c r="D18" i="20" s="1"/>
  <c r="D27" i="26" a="1"/>
  <c r="D27" i="26" s="1"/>
  <c r="C22" i="26" a="1"/>
  <c r="C22" i="26" s="1"/>
  <c r="D23" i="26" a="1"/>
  <c r="D23" i="26" s="1"/>
  <c r="C19" i="16" a="1"/>
  <c r="C19" i="16" s="1"/>
  <c r="C19" i="26" a="1"/>
  <c r="C19" i="26" s="1"/>
  <c r="C25" i="16" a="1"/>
  <c r="C25" i="16" s="1"/>
  <c r="C31" i="16" a="1"/>
  <c r="C31" i="16" s="1"/>
  <c r="C26" i="26" a="1"/>
  <c r="C26" i="26" s="1"/>
  <c r="D21" i="26" a="1"/>
  <c r="D21" i="26" s="1"/>
  <c r="D30" i="20" a="1"/>
  <c r="D30" i="20" s="1"/>
  <c r="E11" i="26"/>
  <c r="E10" i="26"/>
  <c r="D16" i="26"/>
  <c r="C16" i="26"/>
  <c r="C16" i="20"/>
  <c r="C16" i="16"/>
  <c r="D16" i="20"/>
  <c r="E20" i="26" l="1"/>
  <c r="E28" i="20"/>
  <c r="E22" i="26"/>
  <c r="E26" i="26"/>
  <c r="E19" i="26"/>
  <c r="E26" i="20"/>
  <c r="E18" i="26"/>
  <c r="E27" i="20"/>
  <c r="E21" i="20"/>
  <c r="E22" i="20"/>
  <c r="E21" i="26"/>
  <c r="E18" i="20"/>
  <c r="E28" i="26"/>
  <c r="E30" i="26"/>
  <c r="E31" i="26"/>
  <c r="E29" i="26"/>
  <c r="E24" i="26"/>
  <c r="E27" i="26"/>
  <c r="E23" i="26"/>
  <c r="E25" i="26"/>
  <c r="E30" i="20"/>
  <c r="E23" i="20"/>
  <c r="E25" i="20"/>
  <c r="E29" i="20"/>
  <c r="E19" i="20"/>
  <c r="E24" i="20"/>
  <c r="E20" i="20"/>
  <c r="D32" i="26"/>
  <c r="D33" i="26" s="1"/>
  <c r="C32" i="20"/>
  <c r="C32" i="26"/>
  <c r="C33" i="26" s="1"/>
  <c r="C32" i="16"/>
  <c r="F31" i="16" s="1"/>
  <c r="D32" i="20"/>
  <c r="D33" i="20" s="1"/>
  <c r="E16" i="26"/>
  <c r="C33" i="16" l="1"/>
  <c r="F31" i="26"/>
  <c r="E16" i="20"/>
  <c r="E32" i="26" l="1"/>
  <c r="E33" i="26" s="1"/>
  <c r="E32" i="2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 authorId="0" shapeId="0" xr:uid="{00000000-0006-0000-0000-000001000000}">
      <text>
        <r>
          <rPr>
            <b/>
            <sz val="9"/>
            <color indexed="81"/>
            <rFont val="MS P ゴシック"/>
            <family val="3"/>
            <charset val="128"/>
          </rPr>
          <t>〈必ず添付〉
・「財審様式」（本シート）
〈削除して上程して下さい〉
・「注意事項」シート
・不要なシート
・様式4、様式5などでの「空白行」</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J4" authorId="0" shapeId="0" xr:uid="{00000000-0006-0000-0900-000001000000}">
      <text>
        <r>
          <rPr>
            <b/>
            <sz val="9"/>
            <color indexed="81"/>
            <rFont val="MS P ゴシック"/>
            <family val="3"/>
            <charset val="128"/>
          </rPr>
          <t>印紙貼付は事務局がおこないます。
（協議会の場合は財特委員長または財政局長）</t>
        </r>
      </text>
    </comment>
    <comment ref="A7" authorId="0" shapeId="0" xr:uid="{00000000-0006-0000-0900-000002000000}">
      <text>
        <r>
          <rPr>
            <b/>
            <sz val="9"/>
            <color indexed="81"/>
            <rFont val="MS P ゴシック"/>
            <family val="3"/>
            <charset val="128"/>
          </rPr>
          <t>協議会の場合は協議会名に変更して下さい</t>
        </r>
      </text>
    </comment>
    <comment ref="C21" authorId="0" shapeId="0" xr:uid="{00000000-0006-0000-0900-000003000000}">
      <text>
        <r>
          <rPr>
            <b/>
            <sz val="9"/>
            <color indexed="81"/>
            <rFont val="MS P ゴシック"/>
            <family val="3"/>
            <charset val="128"/>
          </rPr>
          <t>協議会の場合は、協議会の口座に変更して下さい</t>
        </r>
      </text>
    </comment>
    <comment ref="E22" authorId="0" shapeId="0" xr:uid="{A9127E4E-DC58-4328-8DE7-70996297FC16}">
      <text>
        <r>
          <rPr>
            <b/>
            <sz val="9"/>
            <color indexed="81"/>
            <rFont val="MS P ゴシック"/>
            <family val="3"/>
            <charset val="128"/>
          </rPr>
          <t>指定する口座は、原則として、協賛いただく当該事業の口座と同一にしてください。</t>
        </r>
      </text>
    </comment>
    <comment ref="D51" authorId="0" shapeId="0" xr:uid="{00000000-0006-0000-0900-000004000000}">
      <text>
        <r>
          <rPr>
            <b/>
            <sz val="9"/>
            <color indexed="81"/>
            <rFont val="MS P ゴシック"/>
            <family val="3"/>
            <charset val="128"/>
          </rPr>
          <t>協議会の場合は会長名に変更して下さい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2" authorId="0" shapeId="0" xr:uid="{00000000-0006-0000-0A00-000001000000}">
      <text>
        <r>
          <rPr>
            <b/>
            <sz val="9"/>
            <color indexed="81"/>
            <rFont val="MS P ゴシック"/>
            <family val="3"/>
            <charset val="128"/>
          </rPr>
          <t>従前までは5万円以下の寄付（協賛）の場合に使用可能としていたが、今後は、寄付についてはすべてこの書式を使用すること。</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2" authorId="0" shapeId="0" xr:uid="{00000000-0006-0000-0B00-000001000000}">
      <text>
        <r>
          <rPr>
            <b/>
            <sz val="9"/>
            <color indexed="81"/>
            <rFont val="MS P ゴシック"/>
            <family val="3"/>
            <charset val="128"/>
          </rPr>
          <t>＜記入注意点＞
・事業計画収支予算書（様式11）と同じ
予算額（修正・補正予算）－決算額＝差異
（計算式はいれてあります）
・マイナス時は、△表記となること
（自動表記にしてあります）</t>
        </r>
      </text>
    </comment>
    <comment ref="B4" authorId="0" shapeId="0" xr:uid="{00000000-0006-0000-0B00-000002000000}">
      <text>
        <r>
          <rPr>
            <b/>
            <sz val="9"/>
            <color indexed="81"/>
            <rFont val="MS P ゴシック"/>
            <family val="3"/>
            <charset val="128"/>
          </rPr>
          <t xml:space="preserve">上程議案の事業名称を記入して下さい
</t>
        </r>
      </text>
    </comment>
    <comment ref="D31" authorId="0" shapeId="0" xr:uid="{00000000-0006-0000-0B00-000003000000}">
      <text>
        <r>
          <rPr>
            <b/>
            <sz val="9"/>
            <color indexed="81"/>
            <rFont val="MS P ゴシック"/>
            <family val="3"/>
            <charset val="128"/>
          </rPr>
          <t>決算時には予備費は発生しません</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2" authorId="0" shapeId="0" xr:uid="{00000000-0006-0000-0C00-000001000000}">
      <text>
        <r>
          <rPr>
            <b/>
            <sz val="9"/>
            <color indexed="81"/>
            <rFont val="MS P ゴシック"/>
            <family val="3"/>
            <charset val="128"/>
          </rPr>
          <t>上程議案の事業名称を記入して下さい</t>
        </r>
      </text>
    </comment>
    <comment ref="E4" authorId="0" shapeId="0" xr:uid="{00000000-0006-0000-0C00-000002000000}">
      <text>
        <r>
          <rPr>
            <b/>
            <sz val="9"/>
            <color indexed="81"/>
            <rFont val="MS P ゴシック"/>
            <family val="3"/>
            <charset val="128"/>
          </rPr>
          <t>（決算用）を選択してください。
様式4はこちらのシート内容を抽出します</t>
        </r>
      </text>
    </comment>
    <comment ref="H5" authorId="0" shapeId="0" xr:uid="{00000000-0006-0000-0C00-000003000000}">
      <text>
        <r>
          <rPr>
            <b/>
            <sz val="12"/>
            <color indexed="81"/>
            <rFont val="MS P ゴシック"/>
            <family val="3"/>
            <charset val="128"/>
          </rPr>
          <t>&lt;重要&gt;
様式3・15からのコピーペーストは数式破損がありえますのでご注意ください</t>
        </r>
      </text>
    </comment>
    <comment ref="B9" authorId="0" shapeId="0" xr:uid="{00000000-0006-0000-0C00-000004000000}">
      <text>
        <r>
          <rPr>
            <b/>
            <sz val="9"/>
            <color indexed="81"/>
            <rFont val="MS P ゴシック"/>
            <family val="3"/>
            <charset val="128"/>
          </rPr>
          <t>様式14の項目に番号をあわせて下さい</t>
        </r>
      </text>
    </comment>
    <comment ref="G11" authorId="0" shapeId="0" xr:uid="{00000000-0006-0000-0C00-000005000000}">
      <text>
        <r>
          <rPr>
            <b/>
            <sz val="9"/>
            <color indexed="81"/>
            <rFont val="MS P ゴシック"/>
            <family val="3"/>
            <charset val="128"/>
          </rPr>
          <t>予算額（修正・補正予算）-決算額=差異
（計算式はいれてあります）
マイナス時の表記は△でお願いします
（自動表記するようにしてあります）</t>
        </r>
      </text>
    </comment>
    <comment ref="J15" authorId="0" shapeId="0" xr:uid="{00000000-0006-0000-0C00-000006000000}">
      <text>
        <r>
          <rPr>
            <b/>
            <sz val="9"/>
            <color indexed="81"/>
            <rFont val="MS P ゴシック"/>
            <family val="3"/>
            <charset val="128"/>
          </rPr>
          <t>1.上程委員会が独自に連番した請求書No.を記入すること
2.連番は一事業における全ての様式において共通の番号とする
3.請求書の写しを添付する</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4" authorId="0" shapeId="0" xr:uid="{00000000-0006-0000-0D00-000001000000}">
      <text>
        <r>
          <rPr>
            <b/>
            <sz val="9"/>
            <color indexed="81"/>
            <rFont val="MS P ゴシック"/>
            <family val="3"/>
            <charset val="128"/>
          </rPr>
          <t>・上程議案の事業名称を記入して下さい
※議案名は記入しないで下さい</t>
        </r>
      </text>
    </comment>
    <comment ref="F5" authorId="0" shapeId="0" xr:uid="{00000000-0006-0000-0D00-000003000000}">
      <text>
        <r>
          <rPr>
            <b/>
            <sz val="9"/>
            <color indexed="81"/>
            <rFont val="MS P ゴシック"/>
            <family val="3"/>
            <charset val="128"/>
          </rPr>
          <t>予算額（修正予算額）－決算額（承認済予算額）＝差異
（計算式はいれてあります）
マイナス時の表記は△でお願いします。
（自動表記するようにしてあります）
＊予備費の差異発生理由は記載不要</t>
        </r>
      </text>
    </comment>
    <comment ref="D7" authorId="0" shapeId="0" xr:uid="{00000000-0006-0000-0D00-000004000000}">
      <text>
        <r>
          <rPr>
            <b/>
            <sz val="9"/>
            <color indexed="81"/>
            <rFont val="MS P ゴシック"/>
            <family val="3"/>
            <charset val="128"/>
          </rPr>
          <t>　修正・補正予算時に使用する時は、
　「修正・補正予算額」に訂正してください</t>
        </r>
      </text>
    </comment>
    <comment ref="E7" authorId="0" shapeId="0" xr:uid="{00000000-0006-0000-0D00-000005000000}">
      <text>
        <r>
          <rPr>
            <b/>
            <sz val="9"/>
            <color indexed="81"/>
            <rFont val="MS P ゴシック"/>
            <family val="3"/>
            <charset val="128"/>
          </rPr>
          <t>修正・補正予算時に使用する時は承認済予算額に訂正してください</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19" authorId="0" shapeId="0" xr:uid="{7402F488-4572-43A0-947B-74C8E6FC85B3}">
      <text>
        <r>
          <rPr>
            <b/>
            <sz val="9"/>
            <color indexed="81"/>
            <rFont val="MS P ゴシック"/>
            <family val="3"/>
            <charset val="128"/>
          </rPr>
          <t>講師依頼承諾書で依頼した講師の登録番号が「無」の場合、こちらの行にご記載ください。</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 authorId="0" shapeId="0" xr:uid="{00000000-0006-0000-0F00-000001000000}">
      <text>
        <r>
          <rPr>
            <b/>
            <sz val="14"/>
            <color indexed="81"/>
            <rFont val="MS P ゴシック"/>
            <family val="3"/>
            <charset val="128"/>
          </rPr>
          <t xml:space="preserve">様式3から数値が入る様に関数が組まれています。
</t>
        </r>
        <r>
          <rPr>
            <b/>
            <sz val="9"/>
            <color indexed="81"/>
            <rFont val="MS P ゴシック"/>
            <family val="3"/>
            <charset val="128"/>
          </rPr>
          <t>極力直入力はせず間違いがないかの確認をするようにしてください</t>
        </r>
      </text>
    </comment>
    <comment ref="A2" authorId="0" shapeId="0" xr:uid="{00000000-0006-0000-0F00-000002000000}">
      <text>
        <r>
          <rPr>
            <b/>
            <sz val="9"/>
            <color indexed="81"/>
            <rFont val="MS P ゴシック"/>
            <family val="3"/>
            <charset val="128"/>
          </rPr>
          <t>修正か補正を選択してください。
修正予算・・・事業実施前
補正予算・・・事業実施後</t>
        </r>
      </text>
    </comment>
    <comment ref="C6" authorId="0" shapeId="0" xr:uid="{00000000-0006-0000-0F00-000003000000}">
      <text>
        <r>
          <rPr>
            <b/>
            <sz val="9"/>
            <color indexed="81"/>
            <rFont val="MS P ゴシック"/>
            <family val="3"/>
            <charset val="128"/>
          </rPr>
          <t>修正か補正を選択してください。
修正予算・・・事業実施前
補正予算・・・事業実施後</t>
        </r>
      </text>
    </comment>
    <comment ref="D7" authorId="0" shapeId="0" xr:uid="{00000000-0006-0000-0F00-000004000000}">
      <text>
        <r>
          <rPr>
            <b/>
            <sz val="9"/>
            <color indexed="81"/>
            <rFont val="MS P ゴシック"/>
            <family val="3"/>
            <charset val="128"/>
          </rPr>
          <t>＜記入注意点＞
事業計画収支予算書と同じ
・修正・補正予算額－承認済予算額＝差異
（計算式はいれてあります）
・マイナス時の表記は△でお願いします。
（自動表記にしてあります）</t>
        </r>
      </text>
    </comment>
    <comment ref="F31" authorId="0" shapeId="0" xr:uid="{00000000-0006-0000-0F00-000005000000}">
      <text>
        <r>
          <rPr>
            <b/>
            <sz val="9"/>
            <color indexed="81"/>
            <rFont val="MS P ゴシック"/>
            <family val="3"/>
            <charset val="128"/>
          </rPr>
          <t>・差額を予備費で調整するため、
修正時は5%を越えることもある
・予備費%を小数点第2位まで記載すること</t>
        </r>
      </text>
    </comment>
    <comment ref="C33" authorId="0" shapeId="0" xr:uid="{00000000-0006-0000-0F00-000006000000}">
      <text>
        <r>
          <rPr>
            <b/>
            <sz val="9"/>
            <color indexed="81"/>
            <rFont val="MS P ゴシック"/>
            <family val="3"/>
            <charset val="128"/>
          </rPr>
          <t>0になっているか確認して下さい</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4" authorId="0" shapeId="0" xr:uid="{00000000-0006-0000-1000-000001000000}">
      <text>
        <r>
          <rPr>
            <b/>
            <sz val="9"/>
            <color indexed="81"/>
            <rFont val="MS P ゴシック"/>
            <family val="3"/>
            <charset val="128"/>
          </rPr>
          <t>修正か補正を選択してください。
修正予算・・・事業実施前
補正予算・・・事業実施後</t>
        </r>
      </text>
    </comment>
    <comment ref="G5" authorId="0" shapeId="0" xr:uid="{00000000-0006-0000-1000-000002000000}">
      <text>
        <r>
          <rPr>
            <b/>
            <sz val="9"/>
            <color indexed="81"/>
            <rFont val="MS P ゴシック"/>
            <family val="3"/>
            <charset val="128"/>
          </rPr>
          <t>修正か補正を選択してください。
修正予算・・・事業実施前
補正予算・・・事業実施後</t>
        </r>
      </text>
    </comment>
    <comment ref="H5" authorId="0" shapeId="0" xr:uid="{00000000-0006-0000-1000-000003000000}">
      <text>
        <r>
          <rPr>
            <b/>
            <sz val="12"/>
            <color indexed="81"/>
            <rFont val="MS P ゴシック"/>
            <family val="3"/>
            <charset val="128"/>
          </rPr>
          <t>&lt;重要&gt;
様式3からのコピーペーストは数式破損がありえますのでご注意ください</t>
        </r>
      </text>
    </comment>
    <comment ref="B9" authorId="0" shapeId="0" xr:uid="{00000000-0006-0000-1000-000004000000}">
      <text>
        <r>
          <rPr>
            <b/>
            <sz val="9"/>
            <color indexed="81"/>
            <rFont val="MS P ゴシック"/>
            <family val="3"/>
            <charset val="128"/>
          </rPr>
          <t>様式14の項目に番号をあわせて下さい</t>
        </r>
      </text>
    </comment>
    <comment ref="E13" authorId="0" shapeId="0" xr:uid="{00000000-0006-0000-1000-000005000000}">
      <text>
        <r>
          <rPr>
            <b/>
            <sz val="9"/>
            <color indexed="81"/>
            <rFont val="MS P ゴシック"/>
            <family val="3"/>
            <charset val="128"/>
          </rPr>
          <t>修正か補正を選択してください。
修正予算・・・事業実施前
補正予算・・・事業実施後</t>
        </r>
      </text>
    </comment>
    <comment ref="G14" authorId="0" shapeId="0" xr:uid="{00000000-0006-0000-1000-000006000000}">
      <text>
        <r>
          <rPr>
            <b/>
            <sz val="9"/>
            <color indexed="81"/>
            <rFont val="MS P ゴシック"/>
            <family val="3"/>
            <charset val="128"/>
          </rPr>
          <t>修正か補正を選択してください。
修正予算・・・事業実施前
補正予算・・・事業実施後</t>
        </r>
      </text>
    </comment>
    <comment ref="B15" authorId="0" shapeId="0" xr:uid="{00000000-0006-0000-1000-000007000000}">
      <text>
        <r>
          <rPr>
            <b/>
            <sz val="9"/>
            <color indexed="81"/>
            <rFont val="MS P ゴシック"/>
            <family val="3"/>
            <charset val="128"/>
          </rPr>
          <t>様式2の項目に番号を合わせて下さい
不使用の行は削除してください</t>
        </r>
      </text>
    </comment>
    <comment ref="D15" authorId="0" shapeId="0" xr:uid="{00000000-0006-0000-1000-000008000000}">
      <text>
        <r>
          <rPr>
            <b/>
            <sz val="9"/>
            <color indexed="81"/>
            <rFont val="MS P ゴシック"/>
            <family val="3"/>
            <charset val="128"/>
          </rPr>
          <t>会計マニュアルを参照し、勘定科目・細目を記載して下さい</t>
        </r>
      </text>
    </comment>
    <comment ref="I15" authorId="0" shapeId="0" xr:uid="{00000000-0006-0000-1000-000009000000}">
      <text>
        <r>
          <rPr>
            <b/>
            <sz val="9"/>
            <color indexed="81"/>
            <rFont val="MS P ゴシック"/>
            <family val="3"/>
            <charset val="128"/>
          </rPr>
          <t>修正・補正予算額－承認済予算額＝差異
（計算式はいれてあります）
マイナス時の表記は△でお願いします
（自動表記するようにしてあります）</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3" authorId="0" shapeId="0" xr:uid="{D7B9C18A-9F68-4318-B3C9-31D9E8224865}">
      <text>
        <r>
          <rPr>
            <b/>
            <sz val="9"/>
            <color indexed="81"/>
            <rFont val="MS P ゴシック"/>
            <family val="3"/>
            <charset val="128"/>
          </rPr>
          <t>上程議案の事業名称を記入して下さい</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3" authorId="0" shapeId="0" xr:uid="{608AFCB0-C4DB-4DDF-AC9F-B50E565D7450}">
      <text>
        <r>
          <rPr>
            <b/>
            <sz val="9"/>
            <color indexed="81"/>
            <rFont val="MS P ゴシック"/>
            <family val="3"/>
            <charset val="128"/>
          </rPr>
          <t>上程議案の事業名称を記入して下さい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 authorId="0" shapeId="0" xr:uid="{00000000-0006-0000-0100-000001000000}">
      <text>
        <r>
          <rPr>
            <b/>
            <sz val="9"/>
            <color indexed="81"/>
            <rFont val="MS P ゴシック"/>
            <family val="3"/>
            <charset val="128"/>
          </rPr>
          <t>上程の際は、本シート「注意事項」は削除を忘れないようにお願いします</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3" authorId="0" shapeId="0" xr:uid="{97D839B5-7670-4146-819E-6E000013BE5A}">
      <text>
        <r>
          <rPr>
            <b/>
            <sz val="9"/>
            <color indexed="81"/>
            <rFont val="MS P ゴシック"/>
            <family val="3"/>
            <charset val="128"/>
          </rPr>
          <t>上程議案の事業名称を記入して下さい</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3" authorId="0" shapeId="0" xr:uid="{FA528A9D-AF81-42B9-BD02-0B34DD4EE4B9}">
      <text>
        <r>
          <rPr>
            <b/>
            <sz val="9"/>
            <color indexed="81"/>
            <rFont val="MS P ゴシック"/>
            <family val="3"/>
            <charset val="128"/>
          </rPr>
          <t>上程議案の事業名称を記入して下さい</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3" authorId="0" shapeId="0" xr:uid="{423AC822-8734-462A-9B3E-333DD0BE2D8A}">
      <text>
        <r>
          <rPr>
            <b/>
            <sz val="9"/>
            <color indexed="81"/>
            <rFont val="MS P ゴシック"/>
            <family val="3"/>
            <charset val="128"/>
          </rPr>
          <t>上程議案の事業名称を記入して下さい</t>
        </r>
      </text>
    </comment>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3" authorId="0" shapeId="0" xr:uid="{C3AB6342-4107-4EA2-A63A-4671365DFDEF}">
      <text>
        <r>
          <rPr>
            <b/>
            <sz val="9"/>
            <color indexed="81"/>
            <rFont val="MS P ゴシック"/>
            <family val="3"/>
            <charset val="128"/>
          </rPr>
          <t>上程議案の事業名称を記入して下さい</t>
        </r>
      </text>
    </comment>
  </commentList>
</comments>
</file>

<file path=xl/comments2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3" authorId="0" shapeId="0" xr:uid="{115FC24B-13D2-4F1D-94E8-00BC0F775E52}">
      <text>
        <r>
          <rPr>
            <b/>
            <sz val="9"/>
            <color indexed="81"/>
            <rFont val="MS P ゴシック"/>
            <family val="3"/>
            <charset val="128"/>
          </rPr>
          <t>上程議案の事業名称を記入して下さい</t>
        </r>
      </text>
    </comment>
  </commentList>
</comments>
</file>

<file path=xl/comments2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16" authorId="0" shapeId="0" xr:uid="{00000000-0006-0000-1300-000001000000}">
      <text>
        <r>
          <rPr>
            <b/>
            <sz val="9"/>
            <color indexed="81"/>
            <rFont val="MS P ゴシック"/>
            <family val="3"/>
            <charset val="128"/>
          </rPr>
          <t>捺印欄：
協議会の場合は、協議会印
日本JCの事業の場合は、議長・委員長印</t>
        </r>
      </text>
    </comment>
    <comment ref="B17" authorId="0" shapeId="0" xr:uid="{00000000-0006-0000-1300-000002000000}">
      <text>
        <r>
          <rPr>
            <b/>
            <sz val="9"/>
            <color indexed="81"/>
            <rFont val="MS P ゴシック"/>
            <family val="3"/>
            <charset val="128"/>
          </rPr>
          <t>役職名欄：プルダウンより選択
地区協議会会長／ブロック協議会会長／会議議長／委員会委員長</t>
        </r>
      </text>
    </comment>
  </commentList>
</comments>
</file>

<file path=xl/comments2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13" authorId="0" shapeId="0" xr:uid="{00000000-0006-0000-1400-000001000000}">
      <text>
        <r>
          <rPr>
            <b/>
            <sz val="9"/>
            <color indexed="81"/>
            <rFont val="MS P ゴシック"/>
            <family val="3"/>
            <charset val="128"/>
          </rPr>
          <t>捺印欄：協議会の場合は、協議会印
日本JCの事業の場合は、議長・委員長印</t>
        </r>
      </text>
    </comment>
    <comment ref="B14" authorId="0" shapeId="0" xr:uid="{00000000-0006-0000-1400-000002000000}">
      <text>
        <r>
          <rPr>
            <b/>
            <sz val="9"/>
            <color indexed="81"/>
            <rFont val="MS P ゴシック"/>
            <family val="3"/>
            <charset val="128"/>
          </rPr>
          <t>役職名欄：プルダウンより選択
地区協議会会長／ブロック協議会会長／会議議長／委員会委員長</t>
        </r>
      </text>
    </comment>
  </commentList>
</comments>
</file>

<file path=xl/comments2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3" authorId="0" shapeId="0" xr:uid="{00000000-0006-0000-1500-000001000000}">
      <text>
        <r>
          <rPr>
            <b/>
            <sz val="9"/>
            <color indexed="81"/>
            <rFont val="MS P ゴシック"/>
            <family val="3"/>
            <charset val="128"/>
          </rPr>
          <t>協議会の場合は、「協議会名」を挿入ください。その他、管理状況に合せて適宜編集していただいて構いません</t>
        </r>
      </text>
    </comment>
    <comment ref="F34" authorId="0" shapeId="0" xr:uid="{00000000-0006-0000-1500-000002000000}">
      <text>
        <r>
          <rPr>
            <b/>
            <sz val="9"/>
            <color indexed="81"/>
            <rFont val="MS P ゴシック"/>
            <family val="3"/>
            <charset val="128"/>
          </rPr>
          <t>行数が足りない場合は、編集して追加してください。複数ページになる場合は、ページ毎に小計欄を挿入する等、工夫して台帳を作成ください</t>
        </r>
      </text>
    </comment>
  </commentList>
</comments>
</file>

<file path=xl/comments2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J4" authorId="0" shapeId="0" xr:uid="{2E0C462A-08DF-4AAA-B7FE-D27C04328503}">
      <text>
        <r>
          <rPr>
            <b/>
            <sz val="9"/>
            <color indexed="81"/>
            <rFont val="MS P ゴシック"/>
            <family val="3"/>
            <charset val="128"/>
          </rPr>
          <t>通帳管理者と出入金担当者は必ず別の方にしてください。</t>
        </r>
      </text>
    </comment>
    <comment ref="C6" authorId="0" shapeId="0" xr:uid="{DE799315-C227-4F03-9634-9A76FA7D246F}">
      <text>
        <r>
          <rPr>
            <b/>
            <sz val="9"/>
            <color indexed="81"/>
            <rFont val="MS P ゴシック"/>
            <family val="3"/>
            <charset val="128"/>
          </rPr>
          <t>協議会名を入力してください</t>
        </r>
      </text>
    </comment>
    <comment ref="B8" authorId="0" shapeId="0" xr:uid="{37C615AB-A1DE-4F28-A826-C70EECB1F211}">
      <text>
        <r>
          <rPr>
            <b/>
            <sz val="9"/>
            <color indexed="81"/>
            <rFont val="MS P ゴシック"/>
            <family val="3"/>
            <charset val="128"/>
          </rPr>
          <t>銀行口座届出書（様式51）記載の銀行を入力してください</t>
        </r>
      </text>
    </comment>
  </commentList>
</comments>
</file>

<file path=xl/comments2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54" authorId="0" shapeId="0" xr:uid="{5791E9C2-D6BF-4BCA-B34B-A42C2DED237B}">
      <text>
        <r>
          <rPr>
            <b/>
            <sz val="9"/>
            <color indexed="81"/>
            <rFont val="MS P ゴシック"/>
            <family val="3"/>
            <charset val="128"/>
          </rPr>
          <t>監査担当役員全員の署名、押印をしてください。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3" authorId="0" shapeId="0" xr:uid="{00000000-0006-0000-0200-000001000000}">
      <text>
        <r>
          <rPr>
            <b/>
            <sz val="9"/>
            <color indexed="81"/>
            <rFont val="MS P ゴシック"/>
            <family val="3"/>
            <charset val="128"/>
          </rPr>
          <t>作成日付とver.を忘れずに記入して下さい。</t>
        </r>
      </text>
    </comment>
    <comment ref="F8" authorId="0" shapeId="0" xr:uid="{00000000-0006-0000-0200-000002000000}">
      <text>
        <r>
          <rPr>
            <b/>
            <sz val="9"/>
            <color indexed="81"/>
            <rFont val="MS P ゴシック"/>
            <family val="3"/>
            <charset val="128"/>
          </rPr>
          <t>各会議・委員会の年間総事業費をご記入下さい。
予算折衝シートをご確認下さい。</t>
        </r>
      </text>
    </comment>
    <comment ref="F9" authorId="0" shapeId="0" xr:uid="{00000000-0006-0000-0200-000003000000}">
      <text>
        <r>
          <rPr>
            <b/>
            <sz val="9"/>
            <color indexed="81"/>
            <rFont val="MS P ゴシック"/>
            <family val="3"/>
            <charset val="128"/>
          </rPr>
          <t>年間事業費の内、日本JCの事業費からの年間事業繰入金予定額をご記入下さい。
（外部資金予定額を含まない額）</t>
        </r>
      </text>
    </comment>
    <comment ref="G12" authorId="0" shapeId="0" xr:uid="{00000000-0006-0000-0200-000004000000}">
      <text>
        <r>
          <rPr>
            <b/>
            <sz val="9"/>
            <color indexed="81"/>
            <rFont val="MS P ゴシック"/>
            <family val="3"/>
            <charset val="128"/>
          </rPr>
          <t>予算折衝の際には、前年度の実績を考慮し予想される金額を記入して下さい。財政審査会議議長と専務理事の決済を受け上で、日本JCの事業予算から各事業に繰り入れる予算額を修正し提出します。
(京都会議、サマーコンファレンス、全国大会等の本体議案に付随する子議案については、本体議案に集約し、子議案については原則予算を割り振りません)</t>
        </r>
      </text>
    </comment>
    <comment ref="H12" authorId="0" shapeId="0" xr:uid="{00000000-0006-0000-0200-000005000000}">
      <text>
        <r>
          <rPr>
            <b/>
            <sz val="9"/>
            <color indexed="81"/>
            <rFont val="MS P ゴシック"/>
            <family val="3"/>
            <charset val="128"/>
          </rPr>
          <t>外部資金予定額を忘れずに記入して下さい。
(京都会議、サマーコンファレンス、全国大会等の登録料の按分・寄付金など)
外部資金額が具体的に確定していない場合は、前年度の実績などから予想される金額を記入して下さい。</t>
        </r>
      </text>
    </comment>
    <comment ref="B22" authorId="0" shapeId="0" xr:uid="{00000000-0006-0000-0200-000006000000}">
      <text>
        <r>
          <rPr>
            <b/>
            <sz val="9"/>
            <color indexed="81"/>
            <rFont val="MS P ゴシック"/>
            <family val="3"/>
            <charset val="128"/>
          </rPr>
          <t>様式1作成の手引き
①　各会議・委員会の担当者は、本様式の「事業名称・事業繰入金予定額・外部資金予定額」などの記載事項を記入した上で、財政審査会議に提出し予算折衝に臨んで下さい。
②　①で記入された様式１の提出を受けた財審議長は、予算折衝にて専務理事の決済を受けた金額を各議長・委員長に記入させ管理して下さい。
③　後日、事業繰入金額に変更が生じた場合、各会議・委員会は、会務担当常任理事を通じて専務理事と折衝してください。
折衝の結果を受け、財審議長は、必要に応じ更新した日付とVersionの様式1を作成させ、上記段取りを経た上で、各会議、委員会に提出させ管理して下さい。</t>
        </r>
      </text>
    </comment>
  </commentList>
</comments>
</file>

<file path=xl/comments3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4" authorId="0" shapeId="0" xr:uid="{744EB79C-DE3C-4C51-97FB-EBE16BA18C61}">
      <text>
        <r>
          <rPr>
            <b/>
            <sz val="9"/>
            <color indexed="81"/>
            <rFont val="MS P ゴシック"/>
            <family val="3"/>
            <charset val="128"/>
          </rPr>
          <t>性と名の間に全角スペースを入れる</t>
        </r>
      </text>
    </comment>
    <comment ref="F5" authorId="0" shapeId="0" xr:uid="{1A5DB4E6-7894-4F7A-BEE4-914B77F823DC}">
      <text>
        <r>
          <rPr>
            <b/>
            <sz val="9"/>
            <color indexed="81"/>
            <rFont val="MS P ゴシック"/>
            <family val="3"/>
            <charset val="128"/>
          </rPr>
          <t>性と名の間に全角スペースを入れる</t>
        </r>
      </text>
    </comment>
    <comment ref="F6" authorId="0" shapeId="0" xr:uid="{16CFB305-A643-44AD-AEDA-F5809E75C11A}">
      <text>
        <r>
          <rPr>
            <b/>
            <sz val="9"/>
            <color indexed="81"/>
            <rFont val="MS P ゴシック"/>
            <family val="3"/>
            <charset val="128"/>
          </rPr>
          <t>性と名の間に全角スペースを入れる</t>
        </r>
      </text>
    </comment>
    <comment ref="F8" authorId="0" shapeId="0" xr:uid="{3625BF94-E084-452F-88B6-0A451B385AEA}">
      <text>
        <r>
          <rPr>
            <b/>
            <sz val="9"/>
            <color indexed="81"/>
            <rFont val="MS P ゴシック"/>
            <family val="3"/>
            <charset val="128"/>
          </rPr>
          <t>写し(コピー)の量によって、行を追加し下記の文章と被らないようにしてください。</t>
        </r>
      </text>
    </comment>
    <comment ref="F54" authorId="0" shapeId="0" xr:uid="{5ED21C17-ADFD-4C6D-9E82-1A0315533E5D}">
      <text>
        <r>
          <rPr>
            <b/>
            <sz val="9"/>
            <color indexed="81"/>
            <rFont val="MS P ゴシック"/>
            <family val="3"/>
            <charset val="128"/>
          </rPr>
          <t>監査担当役員全員の署名、押印をしてください。</t>
        </r>
      </text>
    </comment>
  </commentList>
</comments>
</file>

<file path=xl/comments3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5" authorId="0" shapeId="0" xr:uid="{00000000-0006-0000-2500-000001000000}">
      <text>
        <r>
          <rPr>
            <b/>
            <sz val="9"/>
            <color indexed="81"/>
            <rFont val="MS P ゴシック"/>
            <family val="3"/>
            <charset val="128"/>
          </rPr>
          <t>必要数量単価を記載してください。
その上でPDF化して、
様式4にリンクをしてください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 authorId="0" shapeId="0" xr:uid="{00000000-0006-0000-0300-000001000000}">
      <text>
        <r>
          <rPr>
            <b/>
            <sz val="14"/>
            <color indexed="81"/>
            <rFont val="MS P ゴシック"/>
            <family val="3"/>
            <charset val="128"/>
          </rPr>
          <t xml:space="preserve">様式3から数値が入る様に関数が組まれています。
</t>
        </r>
        <r>
          <rPr>
            <b/>
            <sz val="9"/>
            <color indexed="81"/>
            <rFont val="MS P ゴシック"/>
            <family val="3"/>
            <charset val="128"/>
          </rPr>
          <t>極力直入力はせず間違いがないかの確認をするようにしてください</t>
        </r>
      </text>
    </comment>
    <comment ref="B4" authorId="0" shapeId="0" xr:uid="{00000000-0006-0000-0300-000002000000}">
      <text>
        <r>
          <rPr>
            <b/>
            <sz val="9"/>
            <color indexed="81"/>
            <rFont val="MS P ゴシック"/>
            <family val="3"/>
            <charset val="128"/>
          </rPr>
          <t>上程議案名称を忘れずに記入して下さい</t>
        </r>
      </text>
    </comment>
    <comment ref="D6" authorId="0" shapeId="0" xr:uid="{00000000-0006-0000-0300-000003000000}">
      <text>
        <r>
          <rPr>
            <b/>
            <sz val="9"/>
            <color indexed="81"/>
            <rFont val="MS P ゴシック"/>
            <family val="3"/>
            <charset val="128"/>
          </rPr>
          <t>継続事業は必ず、前年度予算額、決算額を記入して下さい。それにより、前年度の増減科目の中身を要チェック、その必要性と効果をチェック
縦横計は必ずチェック</t>
        </r>
      </text>
    </comment>
    <comment ref="F8" authorId="0" shapeId="0" xr:uid="{00000000-0006-0000-0300-000004000000}">
      <text>
        <r>
          <rPr>
            <b/>
            <sz val="9"/>
            <color indexed="81"/>
            <rFont val="MS P ゴシック"/>
            <family val="3"/>
            <charset val="128"/>
          </rPr>
          <t>登録料収益がある場合は、人数×単価を記入して下さい。</t>
        </r>
      </text>
    </comment>
    <comment ref="F9" authorId="0" shapeId="0" xr:uid="{00000000-0006-0000-0300-000005000000}">
      <text>
        <r>
          <rPr>
            <b/>
            <sz val="9"/>
            <color indexed="81"/>
            <rFont val="MS P ゴシック"/>
            <family val="3"/>
            <charset val="128"/>
          </rPr>
          <t>収益の部2～6
収入先を明記して下さい。
各収入が確定している証明（覚書等）が必要となります。</t>
        </r>
      </text>
    </comment>
    <comment ref="C15" authorId="0" shapeId="0" xr:uid="{00000000-0006-0000-0300-000006000000}">
      <text>
        <r>
          <rPr>
            <b/>
            <sz val="9"/>
            <color indexed="81"/>
            <rFont val="MS P ゴシック"/>
            <family val="3"/>
            <charset val="128"/>
          </rPr>
          <t>預金利息は計上しない
協議会の場合は利息が発生しない決済用口座を利用する</t>
        </r>
      </text>
    </comment>
    <comment ref="C30" authorId="0" shapeId="0" xr:uid="{00000000-0006-0000-0300-000007000000}">
      <text>
        <r>
          <rPr>
            <b/>
            <sz val="9"/>
            <color indexed="81"/>
            <rFont val="MS P ゴシック"/>
            <family val="3"/>
            <charset val="128"/>
          </rPr>
          <t>雑費の振込手数料については会計マニュアルを参照下さい</t>
        </r>
      </text>
    </comment>
    <comment ref="F31" authorId="0" shapeId="0" xr:uid="{00000000-0006-0000-0300-000008000000}">
      <text>
        <r>
          <rPr>
            <b/>
            <sz val="9"/>
            <color indexed="81"/>
            <rFont val="MS P ゴシック"/>
            <family val="3"/>
            <charset val="128"/>
          </rPr>
          <t>予備費の%を記載して下さい
（小数点第二位まで）
（小数点第3位以下は切り捨ててください）
また、事業予算の5%以内として下さい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1" authorId="0" shapeId="0" xr:uid="{00000000-0006-0000-0400-000001000000}">
      <text>
        <r>
          <rPr>
            <b/>
            <sz val="9"/>
            <color indexed="81"/>
            <rFont val="MS P ゴシック"/>
            <family val="3"/>
            <charset val="128"/>
          </rPr>
          <t>・該当する収入・支出科目のみ使用し、空欄（段落含む）を作らず、行削除してください
・金額には3桁ごとのカンマ（,）が打たれていることを確認して下さい
・消費税込みで記載して下さい
・摘要欄は詳細に記入して下さい</t>
        </r>
      </text>
    </comment>
    <comment ref="H5" authorId="0" shapeId="0" xr:uid="{00000000-0006-0000-0400-000002000000}">
      <text>
        <r>
          <rPr>
            <b/>
            <sz val="9"/>
            <color indexed="81"/>
            <rFont val="MS P ゴシック"/>
            <family val="3"/>
            <charset val="128"/>
          </rPr>
          <t>上程する各会議・委員会が独自に連番した見積No.を記入し、見積書等のPDFデータのリンクを貼って下さい</t>
        </r>
      </text>
    </comment>
    <comment ref="E6" authorId="0" shapeId="0" xr:uid="{00000000-0006-0000-0400-000003000000}">
      <text>
        <r>
          <rPr>
            <b/>
            <sz val="9"/>
            <color indexed="81"/>
            <rFont val="MS P ゴシック"/>
            <family val="3"/>
            <charset val="128"/>
          </rPr>
          <t>登録料収益がある場合には単価×人数を記載して下さい</t>
        </r>
      </text>
    </comment>
    <comment ref="B16" authorId="0" shapeId="0" xr:uid="{00000000-0006-0000-0400-000004000000}">
      <text>
        <r>
          <rPr>
            <b/>
            <sz val="9"/>
            <color indexed="81"/>
            <rFont val="MS P ゴシック"/>
            <family val="3"/>
            <charset val="128"/>
          </rPr>
          <t>様式2の項目に番号を合わせて下さい
不使用の行は削除してください</t>
        </r>
      </text>
    </comment>
    <comment ref="D16" authorId="0" shapeId="0" xr:uid="{00000000-0006-0000-0400-000005000000}">
      <text>
        <r>
          <rPr>
            <b/>
            <sz val="9"/>
            <color indexed="81"/>
            <rFont val="MS P ゴシック"/>
            <family val="3"/>
            <charset val="128"/>
          </rPr>
          <t>会計マニュアルを参照し、勘定科目・細目を記載して下さい</t>
        </r>
      </text>
    </comment>
    <comment ref="F16" authorId="0" shapeId="0" xr:uid="{00000000-0006-0000-0400-000006000000}">
      <text>
        <r>
          <rPr>
            <b/>
            <sz val="9"/>
            <color indexed="81"/>
            <rFont val="MS P ゴシック"/>
            <family val="3"/>
            <charset val="128"/>
          </rPr>
          <t>摘要欄には、単価・仕様・個数などを詳しく記載して下さい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2" authorId="0" shapeId="0" xr:uid="{00000000-0006-0000-0500-000001000000}">
      <text>
        <r>
          <rPr>
            <b/>
            <sz val="9"/>
            <color indexed="81"/>
            <rFont val="MS P ゴシック"/>
            <family val="3"/>
            <charset val="128"/>
          </rPr>
          <t>決算前までは「見積企業一覧表」決算時は「請求企業一覧表」を選択してください
見積書がある場合は協議から必要となります。修正、補正、審議、決算でも作成して下さい</t>
        </r>
      </text>
    </comment>
    <comment ref="A6" authorId="0" shapeId="0" xr:uid="{00000000-0006-0000-0500-000002000000}">
      <text>
        <r>
          <rPr>
            <b/>
            <sz val="9"/>
            <color indexed="81"/>
            <rFont val="MS P ゴシック"/>
            <family val="3"/>
            <charset val="128"/>
          </rPr>
          <t>・連番は一事業における全ての様式において共通の番号を使用して下さい
・見積書のPDFデータをリンクして下さい
・決算報告議案では請求書を添付して下さい
　※相見積企業の見積書Noと重複させないで下さい</t>
        </r>
      </text>
    </comment>
    <comment ref="F6" authorId="0" shapeId="0" xr:uid="{00000000-0006-0000-0500-000003000000}">
      <text>
        <r>
          <rPr>
            <b/>
            <sz val="9"/>
            <color indexed="81"/>
            <rFont val="MS P ゴシック"/>
            <family val="3"/>
            <charset val="128"/>
          </rPr>
          <t>年度末12月31日まで有効となっている、または事業終了後2ヶ月以上の期限になっているか</t>
        </r>
      </text>
    </comment>
    <comment ref="G6" authorId="0" shapeId="0" xr:uid="{EEC87643-3374-4113-AD3B-CC025F42A293}">
      <text>
        <r>
          <rPr>
            <b/>
            <sz val="9"/>
            <color indexed="81"/>
            <rFont val="MS P ゴシック"/>
            <family val="3"/>
            <charset val="128"/>
          </rPr>
          <t>決算前までは支払を予定している日付を記載して下さい
決算時は支払を実施した日付を記載して下さい</t>
        </r>
      </text>
    </comment>
    <comment ref="H6" authorId="0" shapeId="0" xr:uid="{3960F20A-310D-4FB0-A94C-EC797BDC48C5}">
      <text>
        <r>
          <rPr>
            <b/>
            <sz val="9"/>
            <color indexed="81"/>
            <rFont val="MS P ゴシック"/>
            <family val="3"/>
            <charset val="128"/>
          </rPr>
          <t>見積書、請求書の種別を選択してください
紙:原本が存在するもの。原本提出が必要になります
データ:電子印で作成されているもの。原本提出は不要です</t>
        </r>
      </text>
    </comment>
    <comment ref="I6" authorId="0" shapeId="0" xr:uid="{00000000-0006-0000-0500-000004000000}">
      <text>
        <r>
          <rPr>
            <b/>
            <sz val="9"/>
            <color indexed="81"/>
            <rFont val="MS P ゴシック"/>
            <family val="3"/>
            <charset val="128"/>
          </rPr>
          <t>・連番は一事業における全ての様式において共通の番号を使用して下さい
　※採用企業の見積書Noと重複させないで下さい</t>
        </r>
      </text>
    </comment>
    <comment ref="A7" authorId="0" shapeId="0" xr:uid="{00000000-0006-0000-0500-000005000000}">
      <text>
        <r>
          <rPr>
            <b/>
            <sz val="9"/>
            <color indexed="81"/>
            <rFont val="MS P ゴシック"/>
            <family val="3"/>
            <charset val="128"/>
          </rPr>
          <t>見積/請求NOを入力すると
様式3・様式11・様式15から抽出する関数が組まれています
様式11の反映がされるためには、様式11E4セルの選択がされていることが必須条件となります
様式15の反映がされるためには、様式15E4セルの選択をされていることが必須条件となります
タイトルが「請求企業一覧表」と選択されている場合様式3・15からの数値抽出はされません
様式15E4セルが選択されている場合様式3からの数値抽出はされません
様式3の数値が抽出されない場合は、様式15のE4セルが空欄ではない場合があります</t>
        </r>
      </text>
    </comment>
    <comment ref="C7" authorId="0" shapeId="0" xr:uid="{00000000-0006-0000-0500-000006000000}">
      <text>
        <r>
          <rPr>
            <b/>
            <sz val="9"/>
            <color indexed="81"/>
            <rFont val="MS P ゴシック"/>
            <family val="3"/>
            <charset val="128"/>
          </rPr>
          <t xml:space="preserve">【例】チラシ作成(○○○○費・○○)
　　　講師謝礼(●●←(講師名))(講師関係費・○○)
</t>
        </r>
      </text>
    </comment>
    <comment ref="A31" authorId="0" shapeId="0" xr:uid="{00000000-0006-0000-0500-000007000000}">
      <text>
        <r>
          <rPr>
            <b/>
            <sz val="16"/>
            <color indexed="81"/>
            <rFont val="MS P ゴシック"/>
            <family val="3"/>
            <charset val="128"/>
          </rPr>
          <t>必ず確認すること</t>
        </r>
      </text>
    </comment>
    <comment ref="A34" authorId="0" shapeId="0" xr:uid="{00000000-0006-0000-0500-000008000000}">
      <text>
        <r>
          <rPr>
            <b/>
            <sz val="9"/>
            <color indexed="81"/>
            <rFont val="MS P ゴシック"/>
            <family val="3"/>
            <charset val="128"/>
          </rPr>
          <t xml:space="preserve">1.上記番号と同じ番号を記入する
2.予算議案では見積書の写しを添付する
3.決算報告議案では振込受付書の写しを添付する
</t>
        </r>
      </text>
    </comment>
    <comment ref="F34" authorId="0" shapeId="0" xr:uid="{00000000-0006-0000-0500-000009000000}">
      <text>
        <r>
          <rPr>
            <b/>
            <sz val="9"/>
            <color indexed="81"/>
            <rFont val="MS P ゴシック"/>
            <family val="3"/>
            <charset val="128"/>
          </rPr>
          <t>会計マニュアルを参考に記載すること</t>
        </r>
        <r>
          <rPr>
            <sz val="9"/>
            <color indexed="81"/>
            <rFont val="MS P ゴシック"/>
            <family val="3"/>
            <charset val="128"/>
          </rPr>
          <t xml:space="preserve">
</t>
        </r>
      </text>
    </comment>
    <comment ref="B35" authorId="0" shapeId="0" xr:uid="{00000000-0006-0000-0500-00000A000000}">
      <text>
        <r>
          <rPr>
            <b/>
            <sz val="9"/>
            <color indexed="81"/>
            <rFont val="MS P ゴシック"/>
            <family val="3"/>
            <charset val="128"/>
          </rPr>
          <t>実際に振込をする名義を記載してください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7" authorId="0" shapeId="0" xr:uid="{7BD12D9A-8DBB-40E8-ACDF-1534CCDDF2C0}">
      <text>
        <r>
          <rPr>
            <b/>
            <sz val="9"/>
            <color indexed="81"/>
            <rFont val="MS P ゴシック"/>
            <family val="3"/>
            <charset val="128"/>
          </rPr>
          <t>協議会の場合は協議会の実情に応じた委員会名に変更してください。</t>
        </r>
      </text>
    </comment>
    <comment ref="J7" authorId="0" shapeId="0" xr:uid="{3E286DBC-9D16-471B-B3DC-AF0A0A36B7E7}">
      <text>
        <r>
          <rPr>
            <b/>
            <sz val="9"/>
            <color indexed="81"/>
            <rFont val="MS P ゴシック"/>
            <family val="3"/>
            <charset val="128"/>
          </rPr>
          <t>印紙貼付は事務局がおこないます。
（協議会の場合は財特委員長または財政局長）</t>
        </r>
      </text>
    </comment>
    <comment ref="B10" authorId="0" shapeId="0" xr:uid="{67267B33-DF3F-4667-B087-0A614338B8A9}">
      <text>
        <r>
          <rPr>
            <b/>
            <sz val="9"/>
            <color indexed="81"/>
            <rFont val="MS P ゴシック"/>
            <family val="3"/>
            <charset val="128"/>
          </rPr>
          <t>協議会の場合は協議会名に変更してください。</t>
        </r>
      </text>
    </comment>
    <comment ref="E17" authorId="0" shapeId="0" xr:uid="{136E44C1-0A2E-4EA4-9164-BC36EB6E23AC}">
      <text>
        <r>
          <rPr>
            <b/>
            <sz val="9"/>
            <color indexed="81"/>
            <rFont val="MS P ゴシック"/>
            <family val="3"/>
            <charset val="128"/>
          </rPr>
          <t>役務提供地が海外の場合は消費税がかからなくなるため、税抜金額と消費税の記載に注意をしてください。</t>
        </r>
      </text>
    </comment>
    <comment ref="B19" authorId="0" shapeId="0" xr:uid="{0625BCFE-5DE5-44A3-9F3A-E0A4E4A9358D}">
      <text>
        <r>
          <rPr>
            <b/>
            <sz val="9"/>
            <color indexed="81"/>
            <rFont val="MS P ゴシック"/>
            <family val="3"/>
            <charset val="128"/>
          </rPr>
          <t>ドロップダウンリストになっています。いずれかを選択してください。</t>
        </r>
      </text>
    </comment>
    <comment ref="B21" authorId="0" shapeId="0" xr:uid="{94E30E7A-1012-48EB-A53B-0628775C9751}">
      <text>
        <r>
          <rPr>
            <b/>
            <sz val="9"/>
            <color indexed="81"/>
            <rFont val="MS P ゴシック"/>
            <family val="3"/>
            <charset val="128"/>
          </rPr>
          <t>ドロップダウンリストになっています。いずれかを選択してください。</t>
        </r>
      </text>
    </comment>
    <comment ref="H21" authorId="0" shapeId="0" xr:uid="{78BCD67F-BA08-4728-AB88-32AAB27037FB}">
      <text>
        <r>
          <rPr>
            <b/>
            <sz val="9"/>
            <color indexed="81"/>
            <rFont val="MS P ゴシック"/>
            <family val="3"/>
            <charset val="128"/>
          </rPr>
          <t>4.その他の場合の手法を記入してください。</t>
        </r>
      </text>
    </comment>
    <comment ref="B22" authorId="0" shapeId="0" xr:uid="{DA0F3B1F-5209-40B1-BB83-DF54B4951741}">
      <text>
        <r>
          <rPr>
            <b/>
            <sz val="9"/>
            <color indexed="81"/>
            <rFont val="MS P ゴシック"/>
            <family val="3"/>
            <charset val="128"/>
          </rPr>
          <t>ドロップダウンリストになっています。契約種別を選択してください</t>
        </r>
      </text>
    </comment>
    <comment ref="C24" authorId="0" shapeId="0" xr:uid="{61D862C6-A646-4F2E-91F1-B62AC94FD87C}">
      <text>
        <r>
          <rPr>
            <b/>
            <sz val="9"/>
            <color indexed="81"/>
            <rFont val="MS P ゴシック"/>
            <family val="3"/>
            <charset val="128"/>
          </rPr>
          <t>→表からリンクしています。</t>
        </r>
      </text>
    </comment>
    <comment ref="J25" authorId="0" shapeId="0" xr:uid="{D5F7F6C3-4FF3-4E71-B07F-5F5A74E24079}">
      <text>
        <r>
          <rPr>
            <b/>
            <sz val="9"/>
            <color indexed="81"/>
            <rFont val="MS P ゴシック"/>
            <family val="3"/>
            <charset val="128"/>
          </rPr>
          <t>消費税込支払金額－消費税、の金額を必ず入れてください。</t>
        </r>
      </text>
    </comment>
    <comment ref="I26" authorId="0" shapeId="0" xr:uid="{6B0CAFC1-74D2-4DA8-82F3-116AA46ABCD8}">
      <text>
        <r>
          <rPr>
            <b/>
            <sz val="9"/>
            <color indexed="81"/>
            <rFont val="MS P ゴシック"/>
            <family val="3"/>
            <charset val="128"/>
          </rPr>
          <t>原則として10％と記載してください。</t>
        </r>
      </text>
    </comment>
    <comment ref="D30" authorId="0" shapeId="0" xr:uid="{919B87A6-0401-441E-A03A-FCF3AA80B6DB}">
      <text>
        <r>
          <rPr>
            <b/>
            <sz val="9"/>
            <color indexed="81"/>
            <rFont val="MS P ゴシック"/>
            <family val="3"/>
            <charset val="128"/>
          </rPr>
          <t>ドロップダウンリストになっています。いずれかを選択してください。</t>
        </r>
      </text>
    </comment>
    <comment ref="D32" authorId="0" shapeId="0" xr:uid="{54E05118-A991-4777-8B10-562BAA77D4FA}">
      <text>
        <r>
          <rPr>
            <b/>
            <sz val="9"/>
            <color indexed="81"/>
            <rFont val="MS P ゴシック"/>
            <family val="3"/>
            <charset val="128"/>
          </rPr>
          <t>ドロップダウンリストになっています。いずれかを選択してください。</t>
        </r>
      </text>
    </comment>
    <comment ref="D38" authorId="0" shapeId="0" xr:uid="{F55B6D30-F668-43A4-820F-DAC12F5987AB}">
      <text>
        <r>
          <rPr>
            <b/>
            <sz val="9"/>
            <color indexed="81"/>
            <rFont val="MS P ゴシック"/>
            <family val="3"/>
            <charset val="128"/>
          </rPr>
          <t>※重要：契約が個人であり、かつ年間の講師への支払額が50,000円を超える場合は、様式6（別表）に従い、講師よりマイナンバーを提出いただく必要があります。</t>
        </r>
      </text>
    </comment>
    <comment ref="D41" authorId="0" shapeId="0" xr:uid="{D50FB113-58D3-4E05-9223-4C5535B8AC04}">
      <text>
        <r>
          <rPr>
            <b/>
            <sz val="9"/>
            <color indexed="81"/>
            <rFont val="MS P ゴシック"/>
            <family val="3"/>
            <charset val="128"/>
          </rPr>
          <t>契約が法人であれば振込口座も法人であることを確認します。</t>
        </r>
      </text>
    </comment>
    <comment ref="E44" authorId="0" shapeId="0" xr:uid="{3F2F2645-04F6-4DFB-ACC6-1F3EC7D2E676}">
      <text>
        <r>
          <rPr>
            <b/>
            <sz val="9"/>
            <color indexed="81"/>
            <rFont val="MS P ゴシック"/>
            <family val="3"/>
            <charset val="128"/>
          </rPr>
          <t>ドロップダウンリストになっています。いずれかを選択してください。</t>
        </r>
      </text>
    </comment>
    <comment ref="C115" authorId="0" shapeId="0" xr:uid="{7427B0AF-AB8D-4CD4-B5BB-CED62A8AEB33}">
      <text>
        <r>
          <rPr>
            <b/>
            <sz val="9"/>
            <color indexed="81"/>
            <rFont val="MS P ゴシック"/>
            <family val="3"/>
            <charset val="128"/>
          </rPr>
          <t xml:space="preserve">※各注意書きにつきましては、契約者が同意できない場合、当該条項に二重線をひき、訂正印を押すことで削除できます。その際、二重線で削除後の文章が、しっかりと意味が通じるものであるかどうかをご確認ください。 </t>
        </r>
        <r>
          <rPr>
            <b/>
            <u/>
            <sz val="9"/>
            <color indexed="81"/>
            <rFont val="MS P ゴシック"/>
            <family val="3"/>
            <charset val="128"/>
          </rPr>
          <t>※訂正のルールも記載した方が良い</t>
        </r>
      </text>
    </comment>
    <comment ref="D120" authorId="0" shapeId="0" xr:uid="{EA5D3E0B-DB57-4807-A801-7BF229E27E4F}">
      <text>
        <r>
          <rPr>
            <b/>
            <u/>
            <sz val="9"/>
            <color indexed="81"/>
            <rFont val="MS P ゴシック"/>
            <family val="3"/>
            <charset val="128"/>
          </rPr>
          <t>法人契約では法人の記名押印（電子印も可）を、個人契約では自署による署名捺印をもらってください。</t>
        </r>
      </text>
    </comment>
    <comment ref="D122" authorId="0" shapeId="0" xr:uid="{44CE00A4-0628-4720-85BF-536A999D0FE6}">
      <text>
        <r>
          <rPr>
            <b/>
            <sz val="9"/>
            <color indexed="81"/>
            <rFont val="MS P ゴシック"/>
            <family val="3"/>
            <charset val="128"/>
          </rPr>
          <t>相手方法人の登録番号を記入してください。
相手方が登録事業者でない場合は「無」と記入し、消費税計算シート（様式13）にて特別の作業をしてください。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00000000-0006-0000-0700-000001000000}">
      <text>
        <r>
          <rPr>
            <b/>
            <sz val="9"/>
            <color indexed="81"/>
            <rFont val="MS P ゴシック"/>
            <family val="3"/>
            <charset val="128"/>
          </rPr>
          <t>上程委員会が独自に連番したものを記入して下さい
また、連番は一事業における全ての様式において共通の番号を使用して下さい</t>
        </r>
      </text>
    </comment>
    <comment ref="B8" authorId="0" shapeId="0" xr:uid="{00000000-0006-0000-0700-000002000000}">
      <text>
        <r>
          <rPr>
            <b/>
            <sz val="9"/>
            <color indexed="81"/>
            <rFont val="MS P ゴシック"/>
            <family val="3"/>
            <charset val="128"/>
          </rPr>
          <t>・該当する支出科目のみ使用し空欄(段落含む)を作らない，行削除する
・金額には3桁ごとのカンマ(,)が打たれている</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9" authorId="0" shapeId="0" xr:uid="{00000000-0006-0000-0800-000001000000}">
      <text>
        <r>
          <rPr>
            <b/>
            <sz val="9"/>
            <color indexed="81"/>
            <rFont val="MS P ゴシック"/>
            <family val="3"/>
            <charset val="128"/>
          </rPr>
          <t>・「会場等を無償提供いただく場合」など
協賛がいただけなくなった場合に、「事業そのものが成立しないような物品」については、別途「様式9」も合わせて取得してください。</t>
        </r>
      </text>
    </comment>
  </commentList>
</comments>
</file>

<file path=xl/sharedStrings.xml><?xml version="1.0" encoding="utf-8"?>
<sst xmlns="http://schemas.openxmlformats.org/spreadsheetml/2006/main" count="2276" uniqueCount="1187">
  <si>
    <t>項　　　　目</t>
    <rPh sb="0" eb="6">
      <t>コウモク</t>
    </rPh>
    <phoneticPr fontId="6"/>
  </si>
  <si>
    <t>予　算　額</t>
    <rPh sb="0" eb="5">
      <t>ヨサンガク</t>
    </rPh>
    <phoneticPr fontId="6"/>
  </si>
  <si>
    <t>前年度予算額</t>
    <rPh sb="0" eb="3">
      <t>ゼンネンド</t>
    </rPh>
    <rPh sb="3" eb="6">
      <t>ヨサンガク</t>
    </rPh>
    <phoneticPr fontId="6"/>
  </si>
  <si>
    <t>前年度決算額</t>
    <rPh sb="0" eb="3">
      <t>ゼンネンド</t>
    </rPh>
    <rPh sb="3" eb="6">
      <t>ケッサンガク</t>
    </rPh>
    <phoneticPr fontId="6"/>
  </si>
  <si>
    <t>摘　　要</t>
  </si>
  <si>
    <t>摘　　要</t>
    <rPh sb="0" eb="4">
      <t>テキヨウ</t>
    </rPh>
    <phoneticPr fontId="6"/>
  </si>
  <si>
    <t>会場設営費</t>
    <rPh sb="0" eb="2">
      <t>カイジョウ</t>
    </rPh>
    <rPh sb="2" eb="5">
      <t>セツエイヒ</t>
    </rPh>
    <phoneticPr fontId="6"/>
  </si>
  <si>
    <t>本部団関係費</t>
    <rPh sb="0" eb="2">
      <t>ホンブ</t>
    </rPh>
    <rPh sb="2" eb="3">
      <t>ダン</t>
    </rPh>
    <rPh sb="3" eb="6">
      <t>カンケイヒ</t>
    </rPh>
    <phoneticPr fontId="6"/>
  </si>
  <si>
    <t>講師関係費</t>
    <rPh sb="0" eb="2">
      <t>コウシ</t>
    </rPh>
    <rPh sb="2" eb="5">
      <t>カンケイヒ</t>
    </rPh>
    <phoneticPr fontId="6"/>
  </si>
  <si>
    <t>広報費</t>
    <rPh sb="0" eb="3">
      <t>コウホウヒ</t>
    </rPh>
    <phoneticPr fontId="6"/>
  </si>
  <si>
    <t>資料作成費</t>
    <rPh sb="0" eb="2">
      <t>シリョウ</t>
    </rPh>
    <rPh sb="2" eb="5">
      <t>サクセイヒ</t>
    </rPh>
    <phoneticPr fontId="6"/>
  </si>
  <si>
    <t>報告書作成費</t>
    <rPh sb="0" eb="3">
      <t>ホウコクショ</t>
    </rPh>
    <rPh sb="3" eb="6">
      <t>サクセイヒ</t>
    </rPh>
    <phoneticPr fontId="6"/>
  </si>
  <si>
    <t>渉外費</t>
    <rPh sb="0" eb="2">
      <t>ショウガイ</t>
    </rPh>
    <rPh sb="2" eb="3">
      <t>ヒ</t>
    </rPh>
    <phoneticPr fontId="6"/>
  </si>
  <si>
    <t>旅費交通費</t>
    <rPh sb="0" eb="2">
      <t>リョヒ</t>
    </rPh>
    <rPh sb="2" eb="5">
      <t>コウツウヒ</t>
    </rPh>
    <phoneticPr fontId="6"/>
  </si>
  <si>
    <t>参加記念品費</t>
    <rPh sb="0" eb="2">
      <t>サンカ</t>
    </rPh>
    <rPh sb="2" eb="5">
      <t>キネンヒン</t>
    </rPh>
    <rPh sb="5" eb="6">
      <t>ヒ</t>
    </rPh>
    <phoneticPr fontId="6"/>
  </si>
  <si>
    <t>保険料</t>
    <rPh sb="0" eb="3">
      <t>ホケンリョウ</t>
    </rPh>
    <phoneticPr fontId="6"/>
  </si>
  <si>
    <t>通信費</t>
    <rPh sb="0" eb="3">
      <t>ツウシンヒ</t>
    </rPh>
    <phoneticPr fontId="6"/>
  </si>
  <si>
    <t>雑費</t>
    <rPh sb="0" eb="2">
      <t>ザッピ</t>
    </rPh>
    <phoneticPr fontId="6"/>
  </si>
  <si>
    <t>予備費</t>
    <rPh sb="0" eb="3">
      <t>ヨビヒ</t>
    </rPh>
    <phoneticPr fontId="6"/>
  </si>
  <si>
    <t>支出計</t>
    <rPh sb="0" eb="2">
      <t>シシュツ</t>
    </rPh>
    <rPh sb="2" eb="3">
      <t>ケイ</t>
    </rPh>
    <phoneticPr fontId="6"/>
  </si>
  <si>
    <t>収支差額</t>
    <rPh sb="0" eb="2">
      <t>シュウシ</t>
    </rPh>
    <rPh sb="2" eb="4">
      <t>サガク</t>
    </rPh>
    <phoneticPr fontId="6"/>
  </si>
  <si>
    <t>（単位：円）</t>
  </si>
  <si>
    <t>（単位：円）</t>
    <rPh sb="1" eb="3">
      <t>タンイ</t>
    </rPh>
    <rPh sb="4" eb="5">
      <t>エン</t>
    </rPh>
    <phoneticPr fontId="6"/>
  </si>
  <si>
    <t>科　　　　　目</t>
    <rPh sb="0" eb="7">
      <t>カモク</t>
    </rPh>
    <phoneticPr fontId="6"/>
  </si>
  <si>
    <t>金　　　額</t>
    <rPh sb="0" eb="1">
      <t>キン</t>
    </rPh>
    <rPh sb="4" eb="5">
      <t>ガク</t>
    </rPh>
    <phoneticPr fontId="6"/>
  </si>
  <si>
    <t>Ｎｏ</t>
  </si>
  <si>
    <t>(</t>
  </si>
  <si>
    <t>　　　　　　　　　　　　　　　　　　　　　　合　　　　　　　計</t>
  </si>
  <si>
    <t>　　　　　　　　　　　　　　　　　　　　　　合　　　　　　　計</t>
    <rPh sb="22" eb="23">
      <t>ゴウ</t>
    </rPh>
    <rPh sb="30" eb="31">
      <t>ゴウケイ</t>
    </rPh>
    <phoneticPr fontId="6"/>
  </si>
  <si>
    <t>細　　　目</t>
  </si>
  <si>
    <t>細　　　目</t>
    <rPh sb="0" eb="5">
      <t>サイモク</t>
    </rPh>
    <phoneticPr fontId="6"/>
  </si>
  <si>
    <t>摘　　　　要</t>
  </si>
  <si>
    <t>摘　　　　要</t>
    <rPh sb="0" eb="1">
      <t>テキ</t>
    </rPh>
    <rPh sb="5" eb="6">
      <t>テキヨウ</t>
    </rPh>
    <phoneticPr fontId="6"/>
  </si>
  <si>
    <t>　小　　　　計</t>
  </si>
  <si>
    <t>　小　　　　計</t>
    <rPh sb="1" eb="7">
      <t>ショウケイ</t>
    </rPh>
    <phoneticPr fontId="6"/>
  </si>
  <si>
    <t>　小　　　　計</t>
    <rPh sb="1" eb="2">
      <t>ショウ</t>
    </rPh>
    <rPh sb="6" eb="7">
      <t>ショウケイ</t>
    </rPh>
    <phoneticPr fontId="6"/>
  </si>
  <si>
    <t>　合　　　　計</t>
  </si>
  <si>
    <t>　合　　　　計</t>
    <rPh sb="1" eb="2">
      <t>ゴウ</t>
    </rPh>
    <rPh sb="6" eb="7">
      <t>ショウケイ</t>
    </rPh>
    <phoneticPr fontId="6"/>
  </si>
  <si>
    <t>相　見　積　企　業</t>
  </si>
  <si>
    <t>見積№</t>
  </si>
  <si>
    <t>企　業　名</t>
  </si>
  <si>
    <t>金  額</t>
  </si>
  <si>
    <t>合計金額</t>
    <rPh sb="2" eb="4">
      <t>キンガク</t>
    </rPh>
    <phoneticPr fontId="6"/>
  </si>
  <si>
    <t>振込口座名義</t>
    <rPh sb="0" eb="6">
      <t>フリコミコウザメイギ</t>
    </rPh>
    <phoneticPr fontId="6"/>
  </si>
  <si>
    <t>支払銀行・支店名</t>
    <rPh sb="0" eb="2">
      <t>シハライ</t>
    </rPh>
    <rPh sb="2" eb="4">
      <t>ギンコウ</t>
    </rPh>
    <phoneticPr fontId="6"/>
  </si>
  <si>
    <t>振込手数料</t>
    <rPh sb="0" eb="2">
      <t>フリコミ</t>
    </rPh>
    <rPh sb="2" eb="5">
      <t>テスウリョウ</t>
    </rPh>
    <phoneticPr fontId="6"/>
  </si>
  <si>
    <t>（普・当）</t>
  </si>
  <si>
    <t>合計金額</t>
    <rPh sb="0" eb="4">
      <t>ゴウケイキンガク</t>
    </rPh>
    <phoneticPr fontId="6"/>
  </si>
  <si>
    <t>事　業　収　支　決　算　報　告　書</t>
    <rPh sb="0" eb="3">
      <t>ジギョウ</t>
    </rPh>
    <rPh sb="4" eb="7">
      <t>シュウシ</t>
    </rPh>
    <rPh sb="8" eb="11">
      <t>ケッサン</t>
    </rPh>
    <rPh sb="12" eb="17">
      <t>ホウコクショ</t>
    </rPh>
    <phoneticPr fontId="6"/>
  </si>
  <si>
    <t>科　　　　目</t>
    <rPh sb="0" eb="1">
      <t>カ</t>
    </rPh>
    <rPh sb="5" eb="6">
      <t>メ</t>
    </rPh>
    <phoneticPr fontId="6"/>
  </si>
  <si>
    <t>決　算　額</t>
    <rPh sb="0" eb="5">
      <t>ケッサンガク</t>
    </rPh>
    <phoneticPr fontId="6"/>
  </si>
  <si>
    <t>差　　　異</t>
  </si>
  <si>
    <t>差　　　異</t>
    <rPh sb="0" eb="5">
      <t>サイ</t>
    </rPh>
    <phoneticPr fontId="6"/>
  </si>
  <si>
    <t>収　 支　 差 　額</t>
    <rPh sb="0" eb="1">
      <t>オサム</t>
    </rPh>
    <rPh sb="3" eb="4">
      <t>ササ</t>
    </rPh>
    <rPh sb="6" eb="7">
      <t>サ</t>
    </rPh>
    <rPh sb="9" eb="10">
      <t>ガク</t>
    </rPh>
    <phoneticPr fontId="6"/>
  </si>
  <si>
    <t>差　　　　異</t>
  </si>
  <si>
    <t>差　　　　異</t>
    <rPh sb="0" eb="6">
      <t>サイ</t>
    </rPh>
    <phoneticPr fontId="6"/>
  </si>
  <si>
    <t>（決算用）</t>
    <rPh sb="1" eb="4">
      <t>ケッサンヨウ</t>
    </rPh>
    <phoneticPr fontId="6"/>
  </si>
  <si>
    <t>事業名</t>
  </si>
  <si>
    <t>　＜源泉所得税預り金報酬明細書＞</t>
    <rPh sb="2" eb="4">
      <t>ゲンセン</t>
    </rPh>
    <rPh sb="4" eb="7">
      <t>ショトクゼイ</t>
    </rPh>
    <rPh sb="7" eb="8">
      <t>アズカ</t>
    </rPh>
    <rPh sb="9" eb="10">
      <t>キン</t>
    </rPh>
    <rPh sb="10" eb="12">
      <t>ホウシュウ</t>
    </rPh>
    <rPh sb="12" eb="15">
      <t>メイサイショ</t>
    </rPh>
    <phoneticPr fontId="6"/>
  </si>
  <si>
    <t>項　目　区　分</t>
    <rPh sb="0" eb="3">
      <t>コウモク</t>
    </rPh>
    <rPh sb="4" eb="7">
      <t>クブン</t>
    </rPh>
    <phoneticPr fontId="6"/>
  </si>
  <si>
    <t>支　払　先</t>
    <rPh sb="0" eb="5">
      <t>シハライサキ</t>
    </rPh>
    <phoneticPr fontId="6"/>
  </si>
  <si>
    <t>報　酬　金　額</t>
    <rPh sb="0" eb="3">
      <t>ホウシュウ</t>
    </rPh>
    <rPh sb="4" eb="7">
      <t>キンガク</t>
    </rPh>
    <phoneticPr fontId="6"/>
  </si>
  <si>
    <t>No.</t>
  </si>
  <si>
    <t>科　　目</t>
  </si>
  <si>
    <t>支払総額</t>
    <rPh sb="0" eb="2">
      <t>シハライ</t>
    </rPh>
    <rPh sb="2" eb="4">
      <t>ソウガク</t>
    </rPh>
    <phoneticPr fontId="6"/>
  </si>
  <si>
    <t>源泉所得税額</t>
    <rPh sb="0" eb="2">
      <t>ゲンセン</t>
    </rPh>
    <rPh sb="2" eb="5">
      <t>ショトクゼイ</t>
    </rPh>
    <rPh sb="5" eb="6">
      <t>ガク</t>
    </rPh>
    <phoneticPr fontId="6"/>
  </si>
  <si>
    <t>差引支給額</t>
    <rPh sb="0" eb="2">
      <t>サシヒキ</t>
    </rPh>
    <rPh sb="2" eb="5">
      <t>シキュウガク</t>
    </rPh>
    <phoneticPr fontId="6"/>
  </si>
  <si>
    <t>合                計</t>
    <rPh sb="0" eb="1">
      <t>ゴウ</t>
    </rPh>
    <rPh sb="17" eb="18">
      <t>ケイ</t>
    </rPh>
    <phoneticPr fontId="6"/>
  </si>
  <si>
    <t>様式2</t>
    <rPh sb="0" eb="2">
      <t>ヨウシキ</t>
    </rPh>
    <phoneticPr fontId="6"/>
  </si>
  <si>
    <t>様式14</t>
    <rPh sb="0" eb="2">
      <t>ヨウシキ</t>
    </rPh>
    <phoneticPr fontId="6"/>
  </si>
  <si>
    <t>様式15</t>
    <rPh sb="0" eb="2">
      <t>ヨウシキ</t>
    </rPh>
    <phoneticPr fontId="6"/>
  </si>
  <si>
    <t>補 助 金</t>
    <phoneticPr fontId="6"/>
  </si>
  <si>
    <t>助 成 金</t>
    <phoneticPr fontId="6"/>
  </si>
  <si>
    <t>摘　　　要</t>
  </si>
  <si>
    <t>差　異　発　生　理　由　書</t>
    <rPh sb="0" eb="1">
      <t>サ</t>
    </rPh>
    <rPh sb="2" eb="3">
      <t>イ</t>
    </rPh>
    <rPh sb="4" eb="5">
      <t>パツ</t>
    </rPh>
    <rPh sb="6" eb="7">
      <t>ショウ</t>
    </rPh>
    <rPh sb="8" eb="9">
      <t>リ</t>
    </rPh>
    <rPh sb="10" eb="11">
      <t>ヨシ</t>
    </rPh>
    <rPh sb="12" eb="13">
      <t>ショ</t>
    </rPh>
    <phoneticPr fontId="6"/>
  </si>
  <si>
    <t>細目</t>
    <rPh sb="0" eb="2">
      <t>サイモク</t>
    </rPh>
    <phoneticPr fontId="6"/>
  </si>
  <si>
    <t>差異</t>
    <rPh sb="0" eb="2">
      <t>サイ</t>
    </rPh>
    <phoneticPr fontId="6"/>
  </si>
  <si>
    <t>理由・内容</t>
    <rPh sb="0" eb="2">
      <t>リユウ</t>
    </rPh>
    <rPh sb="3" eb="5">
      <t>ナイヨウ</t>
    </rPh>
    <phoneticPr fontId="6"/>
  </si>
  <si>
    <t>計</t>
  </si>
  <si>
    <t>日　　付</t>
  </si>
  <si>
    <t>収入金額</t>
  </si>
  <si>
    <t>（収　益　の　部）</t>
    <rPh sb="1" eb="2">
      <t>オサム</t>
    </rPh>
    <rPh sb="3" eb="4">
      <t>エキ</t>
    </rPh>
    <rPh sb="7" eb="8">
      <t>ブ</t>
    </rPh>
    <phoneticPr fontId="6"/>
  </si>
  <si>
    <t>（費用の部）</t>
    <rPh sb="1" eb="3">
      <t>ヒヨウ</t>
    </rPh>
    <rPh sb="4" eb="5">
      <t>ブ</t>
    </rPh>
    <phoneticPr fontId="6"/>
  </si>
  <si>
    <t>登 録 料 収 益</t>
    <rPh sb="0" eb="5">
      <t>トウロクリョウ</t>
    </rPh>
    <rPh sb="6" eb="7">
      <t>オサム</t>
    </rPh>
    <rPh sb="8" eb="9">
      <t>エキ</t>
    </rPh>
    <phoneticPr fontId="6"/>
  </si>
  <si>
    <t>補 助 金</t>
    <rPh sb="0" eb="5">
      <t>ホジョキン</t>
    </rPh>
    <phoneticPr fontId="6"/>
  </si>
  <si>
    <t>寄 付 金 収 益</t>
    <rPh sb="0" eb="5">
      <t>キフキン</t>
    </rPh>
    <rPh sb="6" eb="7">
      <t>オサム</t>
    </rPh>
    <rPh sb="8" eb="9">
      <t>エキ</t>
    </rPh>
    <phoneticPr fontId="6"/>
  </si>
  <si>
    <t>助 成 金</t>
    <rPh sb="0" eb="5">
      <t>ジョセイキン</t>
    </rPh>
    <phoneticPr fontId="6"/>
  </si>
  <si>
    <t>広 告 料 収 益</t>
    <rPh sb="0" eb="5">
      <t>コウコクリョウ</t>
    </rPh>
    <rPh sb="6" eb="7">
      <t>オサム</t>
    </rPh>
    <rPh sb="8" eb="9">
      <t>エキ</t>
    </rPh>
    <phoneticPr fontId="6"/>
  </si>
  <si>
    <t>販　売　収　益</t>
    <rPh sb="0" eb="3">
      <t>ハンバイ</t>
    </rPh>
    <rPh sb="4" eb="5">
      <t>オサム</t>
    </rPh>
    <rPh sb="6" eb="7">
      <t>エキ</t>
    </rPh>
    <phoneticPr fontId="6"/>
  </si>
  <si>
    <t>雑　　収　　益</t>
    <rPh sb="0" eb="1">
      <t>ザツ</t>
    </rPh>
    <rPh sb="3" eb="4">
      <t>オサム</t>
    </rPh>
    <rPh sb="6" eb="7">
      <t>エキ</t>
    </rPh>
    <phoneticPr fontId="6"/>
  </si>
  <si>
    <t>登 録 料 収 益</t>
    <rPh sb="8" eb="9">
      <t>エキ</t>
    </rPh>
    <phoneticPr fontId="6"/>
  </si>
  <si>
    <t>寄 付 金 収 益</t>
    <rPh sb="8" eb="9">
      <t>エキ</t>
    </rPh>
    <phoneticPr fontId="6"/>
  </si>
  <si>
    <t>広 告 料 収 益</t>
    <rPh sb="8" eb="9">
      <t>エキ</t>
    </rPh>
    <phoneticPr fontId="6"/>
  </si>
  <si>
    <t>販　売　収　益</t>
    <rPh sb="6" eb="7">
      <t>エキ</t>
    </rPh>
    <phoneticPr fontId="6"/>
  </si>
  <si>
    <t>事　業　繰　入　金</t>
    <rPh sb="4" eb="5">
      <t>クリ</t>
    </rPh>
    <rPh sb="6" eb="7">
      <t>ニュウ</t>
    </rPh>
    <rPh sb="8" eb="9">
      <t>キン</t>
    </rPh>
    <phoneticPr fontId="6"/>
  </si>
  <si>
    <t>雑　　収　　益</t>
    <rPh sb="6" eb="7">
      <t>エキ</t>
    </rPh>
    <phoneticPr fontId="6"/>
  </si>
  <si>
    <t>収益計</t>
    <rPh sb="1" eb="2">
      <t>エキ</t>
    </rPh>
    <phoneticPr fontId="6"/>
  </si>
  <si>
    <t>（収　益　の　部）</t>
    <rPh sb="3" eb="4">
      <t>エキ</t>
    </rPh>
    <phoneticPr fontId="6"/>
  </si>
  <si>
    <t>（費用の部）</t>
    <rPh sb="1" eb="3">
      <t>ヒヨウ</t>
    </rPh>
    <phoneticPr fontId="6"/>
  </si>
  <si>
    <t>参加記念品費</t>
    <rPh sb="5" eb="6">
      <t>ヒ</t>
    </rPh>
    <phoneticPr fontId="6"/>
  </si>
  <si>
    <t>費用計</t>
    <rPh sb="0" eb="2">
      <t>ヒヨウ</t>
    </rPh>
    <phoneticPr fontId="6"/>
  </si>
  <si>
    <t>（　収　益　明　細　書　）</t>
    <rPh sb="2" eb="3">
      <t>オサム</t>
    </rPh>
    <rPh sb="4" eb="5">
      <t>エキ</t>
    </rPh>
    <rPh sb="6" eb="11">
      <t>メイサイショ</t>
    </rPh>
    <phoneticPr fontId="6"/>
  </si>
  <si>
    <t>（　費　用　明　細　書　）</t>
    <rPh sb="2" eb="3">
      <t>ヒ</t>
    </rPh>
    <rPh sb="4" eb="5">
      <t>ヨウ</t>
    </rPh>
    <rPh sb="6" eb="11">
      <t>メイサイショ</t>
    </rPh>
    <phoneticPr fontId="6"/>
  </si>
  <si>
    <t>事　業　繰　入　金</t>
    <rPh sb="0" eb="3">
      <t>ジギョウ</t>
    </rPh>
    <rPh sb="4" eb="5">
      <t>クリ</t>
    </rPh>
    <rPh sb="6" eb="7">
      <t>ニュウ</t>
    </rPh>
    <rPh sb="8" eb="9">
      <t>キン</t>
    </rPh>
    <phoneticPr fontId="6"/>
  </si>
  <si>
    <t>収　　　益　　　計</t>
    <rPh sb="0" eb="1">
      <t>オサム</t>
    </rPh>
    <rPh sb="4" eb="5">
      <t>エキ</t>
    </rPh>
    <rPh sb="8" eb="9">
      <t>ケイ</t>
    </rPh>
    <phoneticPr fontId="6"/>
  </si>
  <si>
    <t>費　　　用　　　計</t>
    <rPh sb="0" eb="1">
      <t>ヒ</t>
    </rPh>
    <rPh sb="4" eb="5">
      <t>ヨウ</t>
    </rPh>
    <rPh sb="8" eb="9">
      <t>ケイ</t>
    </rPh>
    <phoneticPr fontId="6"/>
  </si>
  <si>
    <t>収益計</t>
    <rPh sb="0" eb="2">
      <t>シュウエキ</t>
    </rPh>
    <rPh sb="2" eb="3">
      <t>ケイ</t>
    </rPh>
    <phoneticPr fontId="6"/>
  </si>
  <si>
    <t>収益費用明細書</t>
    <rPh sb="1" eb="2">
      <t>エキ</t>
    </rPh>
    <rPh sb="2" eb="4">
      <t>ヒヨウ</t>
    </rPh>
    <phoneticPr fontId="6"/>
  </si>
  <si>
    <t>通し番号</t>
    <rPh sb="0" eb="1">
      <t>トオ</t>
    </rPh>
    <rPh sb="2" eb="4">
      <t>バンゴウ</t>
    </rPh>
    <phoneticPr fontId="6"/>
  </si>
  <si>
    <t>（収益の部）</t>
    <rPh sb="1" eb="3">
      <t>シュウエキ</t>
    </rPh>
    <rPh sb="4" eb="5">
      <t>ブ</t>
    </rPh>
    <phoneticPr fontId="6"/>
  </si>
  <si>
    <t>登録料収益</t>
    <rPh sb="0" eb="3">
      <t>トウロクリョウ</t>
    </rPh>
    <rPh sb="3" eb="5">
      <t>シュウエキ</t>
    </rPh>
    <phoneticPr fontId="6"/>
  </si>
  <si>
    <t>寄付金収益</t>
    <rPh sb="0" eb="3">
      <t>キフキン</t>
    </rPh>
    <rPh sb="3" eb="5">
      <t>シュウエキ</t>
    </rPh>
    <phoneticPr fontId="6"/>
  </si>
  <si>
    <t>補助金</t>
    <rPh sb="0" eb="3">
      <t>ホジョキン</t>
    </rPh>
    <phoneticPr fontId="6"/>
  </si>
  <si>
    <t>助成金</t>
    <rPh sb="0" eb="3">
      <t>ジョセイキン</t>
    </rPh>
    <phoneticPr fontId="6"/>
  </si>
  <si>
    <t>広告料収益</t>
    <rPh sb="0" eb="3">
      <t>コウコクリョウ</t>
    </rPh>
    <rPh sb="3" eb="5">
      <t>シュウエキ</t>
    </rPh>
    <phoneticPr fontId="6"/>
  </si>
  <si>
    <t>販売収益</t>
    <rPh sb="0" eb="2">
      <t>ハンバイ</t>
    </rPh>
    <rPh sb="2" eb="4">
      <t>シュウエキ</t>
    </rPh>
    <phoneticPr fontId="6"/>
  </si>
  <si>
    <t>事業繰入金</t>
    <rPh sb="0" eb="2">
      <t>ジギョウ</t>
    </rPh>
    <rPh sb="2" eb="4">
      <t>クリイレ</t>
    </rPh>
    <rPh sb="4" eb="5">
      <t>キン</t>
    </rPh>
    <phoneticPr fontId="6"/>
  </si>
  <si>
    <t>雑収益</t>
    <rPh sb="0" eb="3">
      <t>ザツシュウエキ</t>
    </rPh>
    <phoneticPr fontId="6"/>
  </si>
  <si>
    <t>費用計</t>
    <rPh sb="0" eb="2">
      <t>ヒヨウ</t>
    </rPh>
    <rPh sb="2" eb="3">
      <t>ケイ</t>
    </rPh>
    <phoneticPr fontId="6"/>
  </si>
  <si>
    <t>様式名称</t>
    <rPh sb="0" eb="2">
      <t>ヨウシキ</t>
    </rPh>
    <rPh sb="2" eb="4">
      <t>メイショウ</t>
    </rPh>
    <phoneticPr fontId="6"/>
  </si>
  <si>
    <t>勘定科目</t>
    <rPh sb="0" eb="2">
      <t>カンジョウ</t>
    </rPh>
    <rPh sb="2" eb="4">
      <t>カモク</t>
    </rPh>
    <phoneticPr fontId="6"/>
  </si>
  <si>
    <t>渉外費</t>
    <rPh sb="0" eb="3">
      <t>ショウガイヒ</t>
    </rPh>
    <phoneticPr fontId="6"/>
  </si>
  <si>
    <t>　※内税にて全て記載して下さい。</t>
    <rPh sb="2" eb="4">
      <t>ウチゼイ</t>
    </rPh>
    <rPh sb="6" eb="7">
      <t>スベ</t>
    </rPh>
    <rPh sb="8" eb="10">
      <t>キサイ</t>
    </rPh>
    <rPh sb="12" eb="13">
      <t>クダ</t>
    </rPh>
    <phoneticPr fontId="6"/>
  </si>
  <si>
    <t>見積内容</t>
    <rPh sb="0" eb="2">
      <t>ミツモリ</t>
    </rPh>
    <rPh sb="2" eb="4">
      <t>ナイヨウ</t>
    </rPh>
    <phoneticPr fontId="6"/>
  </si>
  <si>
    <t>数量</t>
    <rPh sb="0" eb="2">
      <t>スウリョウ</t>
    </rPh>
    <phoneticPr fontId="6"/>
  </si>
  <si>
    <t>単価（円）</t>
    <rPh sb="0" eb="2">
      <t>タンカ</t>
    </rPh>
    <rPh sb="3" eb="4">
      <t>エン</t>
    </rPh>
    <phoneticPr fontId="6"/>
  </si>
  <si>
    <t>金額（円）</t>
    <rPh sb="0" eb="2">
      <t>キンガク</t>
    </rPh>
    <rPh sb="3" eb="4">
      <t>エン</t>
    </rPh>
    <phoneticPr fontId="6"/>
  </si>
  <si>
    <t>合計</t>
    <rPh sb="0" eb="2">
      <t>ゴウケイ</t>
    </rPh>
    <phoneticPr fontId="6"/>
  </si>
  <si>
    <t>承認済予算額</t>
    <rPh sb="0" eb="2">
      <t>ショウニン</t>
    </rPh>
    <rPh sb="2" eb="3">
      <t>ズ</t>
    </rPh>
    <phoneticPr fontId="6"/>
  </si>
  <si>
    <t>発行枚数</t>
  </si>
  <si>
    <t>開催日時</t>
  </si>
  <si>
    <t>専務理事承認欄</t>
    <rPh sb="0" eb="2">
      <t>センム</t>
    </rPh>
    <rPh sb="2" eb="4">
      <t>リジ</t>
    </rPh>
    <rPh sb="4" eb="6">
      <t>ショウニン</t>
    </rPh>
    <rPh sb="6" eb="7">
      <t>ラン</t>
    </rPh>
    <phoneticPr fontId="6"/>
  </si>
  <si>
    <t>使用枚数</t>
  </si>
  <si>
    <t>未使用枚数</t>
  </si>
  <si>
    <t>様式1</t>
    <rPh sb="0" eb="2">
      <t>ヨウシキ</t>
    </rPh>
    <phoneticPr fontId="6"/>
  </si>
  <si>
    <t>様式3</t>
    <rPh sb="0" eb="2">
      <t>ヨウシキ</t>
    </rPh>
    <phoneticPr fontId="6"/>
  </si>
  <si>
    <t>委員会年間事業予算管理表</t>
  </si>
  <si>
    <t>様式4</t>
    <rPh sb="0" eb="2">
      <t>ヨウシキ</t>
    </rPh>
    <phoneticPr fontId="6"/>
  </si>
  <si>
    <t>事業費（仮）決定通知書</t>
  </si>
  <si>
    <t>様式5</t>
    <rPh sb="0" eb="2">
      <t>ヨウシキ</t>
    </rPh>
    <phoneticPr fontId="6"/>
  </si>
  <si>
    <t>様式6</t>
    <rPh sb="0" eb="2">
      <t>ヨウシキ</t>
    </rPh>
    <phoneticPr fontId="6"/>
  </si>
  <si>
    <t>様式7</t>
    <rPh sb="0" eb="2">
      <t>ヨウシキ</t>
    </rPh>
    <phoneticPr fontId="6"/>
  </si>
  <si>
    <t>協賛に関する覚書</t>
  </si>
  <si>
    <t>様式8</t>
    <rPh sb="0" eb="2">
      <t>ヨウシキ</t>
    </rPh>
    <phoneticPr fontId="6"/>
  </si>
  <si>
    <t>様式10</t>
    <rPh sb="0" eb="2">
      <t>ヨウシキ</t>
    </rPh>
    <phoneticPr fontId="6"/>
  </si>
  <si>
    <t>収支予算書</t>
  </si>
  <si>
    <t>収支決算報告書</t>
  </si>
  <si>
    <t>承認済予算額</t>
    <rPh sb="0" eb="2">
      <t>ショウニン</t>
    </rPh>
    <rPh sb="2" eb="3">
      <t>ズ</t>
    </rPh>
    <phoneticPr fontId="6"/>
  </si>
  <si>
    <t>謝礼金等内訳</t>
  </si>
  <si>
    <t>円</t>
  </si>
  <si>
    <t>お支払口座　　</t>
  </si>
  <si>
    <t>支払予定日</t>
  </si>
  <si>
    <t>特別領収書作成申請書</t>
  </si>
  <si>
    <t>特別領収書の申請に使用</t>
    <rPh sb="0" eb="2">
      <t>トクベツ</t>
    </rPh>
    <rPh sb="2" eb="5">
      <t>リョウシュウショ</t>
    </rPh>
    <rPh sb="6" eb="8">
      <t>シンセイ</t>
    </rPh>
    <rPh sb="9" eb="11">
      <t>シヨウ</t>
    </rPh>
    <phoneticPr fontId="6"/>
  </si>
  <si>
    <t>特別領収書作成報告書</t>
  </si>
  <si>
    <t>［　様式1　］</t>
    <rPh sb="2" eb="4">
      <t>ヨウシキ</t>
    </rPh>
    <phoneticPr fontId="6"/>
  </si>
  <si>
    <t>会議・委員会</t>
    <rPh sb="0" eb="2">
      <t>カイギ</t>
    </rPh>
    <rPh sb="3" eb="6">
      <t>イインカイ</t>
    </rPh>
    <phoneticPr fontId="6"/>
  </si>
  <si>
    <t>印</t>
  </si>
  <si>
    <t>印</t>
    <rPh sb="0" eb="1">
      <t>イン</t>
    </rPh>
    <phoneticPr fontId="6"/>
  </si>
  <si>
    <t>委員会年間総事業費</t>
    <rPh sb="0" eb="3">
      <t>イインカイ</t>
    </rPh>
    <rPh sb="3" eb="5">
      <t>ネンカン</t>
    </rPh>
    <rPh sb="5" eb="6">
      <t>ソウ</t>
    </rPh>
    <rPh sb="6" eb="9">
      <t>ジギョウヒ</t>
    </rPh>
    <phoneticPr fontId="6"/>
  </si>
  <si>
    <t>￥</t>
  </si>
  <si>
    <t>事業開始日</t>
    <rPh sb="0" eb="1">
      <t>コト</t>
    </rPh>
    <rPh sb="1" eb="2">
      <t>ギョウ</t>
    </rPh>
    <rPh sb="2" eb="4">
      <t>カイシ</t>
    </rPh>
    <rPh sb="4" eb="5">
      <t>ヒ</t>
    </rPh>
    <phoneticPr fontId="6"/>
  </si>
  <si>
    <t>事業終了日</t>
    <rPh sb="0" eb="1">
      <t>コト</t>
    </rPh>
    <rPh sb="1" eb="2">
      <t>ギョウ</t>
    </rPh>
    <rPh sb="2" eb="4">
      <t>シュウリョウ</t>
    </rPh>
    <rPh sb="4" eb="5">
      <t>ヒ</t>
    </rPh>
    <phoneticPr fontId="6"/>
  </si>
  <si>
    <t>合　　計</t>
    <rPh sb="0" eb="1">
      <t>ゴウ</t>
    </rPh>
    <rPh sb="3" eb="4">
      <t>ケイ</t>
    </rPh>
    <phoneticPr fontId="6"/>
  </si>
  <si>
    <t>委員会年間事業予算管理表</t>
    <rPh sb="0" eb="3">
      <t>イインカイ</t>
    </rPh>
    <rPh sb="5" eb="7">
      <t>ジギョウ</t>
    </rPh>
    <phoneticPr fontId="6"/>
  </si>
  <si>
    <t>支払内容（科目・細目）</t>
    <rPh sb="5" eb="7">
      <t>カモク</t>
    </rPh>
    <rPh sb="8" eb="10">
      <t>サイモク</t>
    </rPh>
    <phoneticPr fontId="6"/>
  </si>
  <si>
    <t>金額</t>
    <phoneticPr fontId="6"/>
  </si>
  <si>
    <t>金額</t>
    <rPh sb="0" eb="2">
      <t>キンガク</t>
    </rPh>
    <phoneticPr fontId="6"/>
  </si>
  <si>
    <t>協賛団体（企業）</t>
    <rPh sb="0" eb="2">
      <t>キョウサン</t>
    </rPh>
    <rPh sb="2" eb="4">
      <t>ダンタイ</t>
    </rPh>
    <rPh sb="5" eb="7">
      <t>キギョウ</t>
    </rPh>
    <phoneticPr fontId="6"/>
  </si>
  <si>
    <t>担当部署名</t>
    <rPh sb="0" eb="2">
      <t>タントウ</t>
    </rPh>
    <rPh sb="2" eb="3">
      <t>ブ</t>
    </rPh>
    <rPh sb="3" eb="5">
      <t>ショメイ</t>
    </rPh>
    <phoneticPr fontId="6"/>
  </si>
  <si>
    <t>摘要</t>
    <rPh sb="0" eb="2">
      <t>テキヨウ</t>
    </rPh>
    <phoneticPr fontId="6"/>
  </si>
  <si>
    <t>有・無</t>
    <rPh sb="0" eb="1">
      <t>ア</t>
    </rPh>
    <rPh sb="2" eb="3">
      <t>ナ</t>
    </rPh>
    <phoneticPr fontId="6"/>
  </si>
  <si>
    <t>　　　　　　　　　実績を記入してください。</t>
    <rPh sb="9" eb="11">
      <t>ジッセキ</t>
    </rPh>
    <rPh sb="12" eb="14">
      <t>キニュウ</t>
    </rPh>
    <phoneticPr fontId="6"/>
  </si>
  <si>
    <t>会議・委員会の協賛金の窓口担当者連絡先</t>
    <rPh sb="0" eb="2">
      <t>カイギ</t>
    </rPh>
    <rPh sb="3" eb="6">
      <t>イインカイ</t>
    </rPh>
    <rPh sb="7" eb="9">
      <t>キョウサン</t>
    </rPh>
    <rPh sb="9" eb="10">
      <t>キン</t>
    </rPh>
    <rPh sb="11" eb="13">
      <t>マドグチ</t>
    </rPh>
    <rPh sb="13" eb="16">
      <t>タントウシャ</t>
    </rPh>
    <rPh sb="16" eb="19">
      <t>レンラクサキ</t>
    </rPh>
    <phoneticPr fontId="6"/>
  </si>
  <si>
    <t>氏　　名</t>
    <rPh sb="0" eb="1">
      <t>シ</t>
    </rPh>
    <rPh sb="3" eb="4">
      <t>メイ</t>
    </rPh>
    <phoneticPr fontId="6"/>
  </si>
  <si>
    <t>委員会役職</t>
    <rPh sb="0" eb="3">
      <t>イインカイ</t>
    </rPh>
    <rPh sb="3" eb="5">
      <t>ヤクショク</t>
    </rPh>
    <phoneticPr fontId="6"/>
  </si>
  <si>
    <t>勤務先</t>
    <rPh sb="0" eb="3">
      <t>キンムサキ</t>
    </rPh>
    <phoneticPr fontId="6"/>
  </si>
  <si>
    <t>勤務先役職</t>
    <rPh sb="0" eb="3">
      <t>キンムサキ</t>
    </rPh>
    <rPh sb="3" eb="5">
      <t>ヤクショク</t>
    </rPh>
    <phoneticPr fontId="6"/>
  </si>
  <si>
    <t>住　　所</t>
    <rPh sb="0" eb="1">
      <t>ジュウ</t>
    </rPh>
    <rPh sb="3" eb="4">
      <t>トコロ</t>
    </rPh>
    <phoneticPr fontId="6"/>
  </si>
  <si>
    <t>電　　話</t>
    <rPh sb="0" eb="1">
      <t>デン</t>
    </rPh>
    <rPh sb="3" eb="4">
      <t>ハナシ</t>
    </rPh>
    <phoneticPr fontId="6"/>
  </si>
  <si>
    <t>収入
印紙</t>
    <rPh sb="0" eb="2">
      <t>シュウニュウ</t>
    </rPh>
    <rPh sb="3" eb="5">
      <t>インシ</t>
    </rPh>
    <phoneticPr fontId="6"/>
  </si>
  <si>
    <t>　　　支 払 方 法　：</t>
  </si>
  <si>
    <t>下記銀行口座宛支払う。</t>
  </si>
  <si>
    <t>　　　　　　　　　　　</t>
  </si>
  <si>
    <t>下記口座宛支払う。</t>
  </si>
  <si>
    <t>　　　口　　　　座　：</t>
  </si>
  <si>
    <t>　　　　　　　　　　　　　　　　（甲）</t>
  </si>
  <si>
    <t>　　　　　　　　　　　　　　　　（乙）</t>
  </si>
  <si>
    <t>記</t>
  </si>
  <si>
    <t>　</t>
    <phoneticPr fontId="6"/>
  </si>
  <si>
    <t>支払金額</t>
  </si>
  <si>
    <t>科目</t>
    <rPh sb="0" eb="2">
      <t>カモク</t>
    </rPh>
    <phoneticPr fontId="6"/>
  </si>
  <si>
    <t>銀行</t>
    <rPh sb="0" eb="2">
      <t>ギンコウ</t>
    </rPh>
    <phoneticPr fontId="6"/>
  </si>
  <si>
    <t>支店</t>
    <rPh sb="0" eb="2">
      <t>シテン</t>
    </rPh>
    <phoneticPr fontId="6"/>
  </si>
  <si>
    <t>口座番号</t>
    <rPh sb="0" eb="2">
      <t>コウザ</t>
    </rPh>
    <rPh sb="2" eb="4">
      <t>バンゴウ</t>
    </rPh>
    <phoneticPr fontId="6"/>
  </si>
  <si>
    <t>)</t>
  </si>
  <si>
    <t>差引残高</t>
  </si>
  <si>
    <t>（単位　：　円）</t>
  </si>
  <si>
    <t>項　　　　目</t>
  </si>
  <si>
    <t>会場設営費</t>
  </si>
  <si>
    <t>企画・演出費</t>
    <rPh sb="0" eb="2">
      <t>キカク</t>
    </rPh>
    <rPh sb="3" eb="5">
      <t>エンシュツ</t>
    </rPh>
    <rPh sb="5" eb="6">
      <t>ヒ</t>
    </rPh>
    <phoneticPr fontId="6"/>
  </si>
  <si>
    <t>本部団関係費</t>
  </si>
  <si>
    <t>講師関係費</t>
  </si>
  <si>
    <t>広報費</t>
  </si>
  <si>
    <t>資料作成費</t>
  </si>
  <si>
    <t>報告書作成費</t>
  </si>
  <si>
    <t>渉外費</t>
  </si>
  <si>
    <t>旅費交通費</t>
  </si>
  <si>
    <t>保険料</t>
  </si>
  <si>
    <t>通信費</t>
  </si>
  <si>
    <t>雑費</t>
  </si>
  <si>
    <t>予備費</t>
  </si>
  <si>
    <t>収支差額</t>
  </si>
  <si>
    <t>（単位　：　円）</t>
    <rPh sb="1" eb="3">
      <t>タンイ</t>
    </rPh>
    <rPh sb="6" eb="7">
      <t>エン</t>
    </rPh>
    <phoneticPr fontId="6"/>
  </si>
  <si>
    <t>源泉所得税の取扱いについて</t>
    <rPh sb="2" eb="5">
      <t>ショトクゼイ</t>
    </rPh>
    <phoneticPr fontId="6"/>
  </si>
  <si>
    <t>デ</t>
    <phoneticPr fontId="6"/>
  </si>
  <si>
    <t>紙</t>
    <rPh sb="0" eb="1">
      <t>カミ</t>
    </rPh>
    <phoneticPr fontId="6"/>
  </si>
  <si>
    <t>○</t>
    <phoneticPr fontId="6"/>
  </si>
  <si>
    <t>◎</t>
    <phoneticPr fontId="6"/>
  </si>
  <si>
    <t>様式
番号</t>
    <rPh sb="0" eb="2">
      <t>ヨウシキ</t>
    </rPh>
    <rPh sb="3" eb="5">
      <t>バンゴウ</t>
    </rPh>
    <phoneticPr fontId="6"/>
  </si>
  <si>
    <t>報酬明細書</t>
    <rPh sb="4" eb="5">
      <t>ショ</t>
    </rPh>
    <phoneticPr fontId="6"/>
  </si>
  <si>
    <t>収益費用明細書（決算用）</t>
    <rPh sb="1" eb="2">
      <t>エキ</t>
    </rPh>
    <rPh sb="2" eb="4">
      <t>ヒヨウ</t>
    </rPh>
    <rPh sb="8" eb="11">
      <t>ケッサンヨウ</t>
    </rPh>
    <phoneticPr fontId="6"/>
  </si>
  <si>
    <t>源泉徴収が発生する場合に必要</t>
    <rPh sb="9" eb="11">
      <t>バアイ</t>
    </rPh>
    <phoneticPr fontId="6"/>
  </si>
  <si>
    <t>領収書NO</t>
    <rPh sb="0" eb="3">
      <t>リョウシュウショ</t>
    </rPh>
    <phoneticPr fontId="6"/>
  </si>
  <si>
    <t>使用目的</t>
    <rPh sb="0" eb="2">
      <t>シヨウ</t>
    </rPh>
    <rPh sb="2" eb="4">
      <t>モクテキ</t>
    </rPh>
    <phoneticPr fontId="6"/>
  </si>
  <si>
    <t>発行日</t>
    <rPh sb="0" eb="3">
      <t>ハッコウビ</t>
    </rPh>
    <phoneticPr fontId="6"/>
  </si>
  <si>
    <t>管理責任者</t>
    <rPh sb="0" eb="2">
      <t>カンリ</t>
    </rPh>
    <rPh sb="2" eb="4">
      <t>セキニン</t>
    </rPh>
    <rPh sb="4" eb="5">
      <t>シャ</t>
    </rPh>
    <phoneticPr fontId="6"/>
  </si>
  <si>
    <t>捺印</t>
    <rPh sb="0" eb="2">
      <t>ナツイン</t>
    </rPh>
    <phoneticPr fontId="6"/>
  </si>
  <si>
    <t>～</t>
  </si>
  <si>
    <t>　　年 　　月　  　日</t>
    <rPh sb="2" eb="3">
      <t>ネン</t>
    </rPh>
    <rPh sb="6" eb="7">
      <t>ガツ</t>
    </rPh>
    <rPh sb="11" eb="12">
      <t>ニチ</t>
    </rPh>
    <phoneticPr fontId="6"/>
  </si>
  <si>
    <t>協賛物品</t>
    <rPh sb="0" eb="2">
      <t>キョウサン</t>
    </rPh>
    <rPh sb="2" eb="4">
      <t>ブッピン</t>
    </rPh>
    <phoneticPr fontId="6"/>
  </si>
  <si>
    <t>年　　　月　　　日</t>
    <rPh sb="0" eb="1">
      <t>ネン</t>
    </rPh>
    <rPh sb="4" eb="5">
      <t>ガツ</t>
    </rPh>
    <rPh sb="8" eb="9">
      <t>ニチ</t>
    </rPh>
    <phoneticPr fontId="6"/>
  </si>
  <si>
    <t>　イ）懇親会等の芸能人等へ支払う場合</t>
    <rPh sb="16" eb="18">
      <t>バアイ</t>
    </rPh>
    <phoneticPr fontId="6"/>
  </si>
  <si>
    <t>会計マニュアルの「源泉徴収税額表」を参照してください</t>
    <rPh sb="0" eb="2">
      <t>カイケイ</t>
    </rPh>
    <rPh sb="9" eb="11">
      <t>ゲンセン</t>
    </rPh>
    <rPh sb="11" eb="13">
      <t>チョウシュウ</t>
    </rPh>
    <rPh sb="13" eb="15">
      <t>ゼイガク</t>
    </rPh>
    <rPh sb="15" eb="16">
      <t>ヒョウ</t>
    </rPh>
    <rPh sb="18" eb="20">
      <t>サンショウ</t>
    </rPh>
    <phoneticPr fontId="6"/>
  </si>
  <si>
    <t>事業費を使用しない場合は、作成不要</t>
    <rPh sb="0" eb="3">
      <t>ジギョウヒ</t>
    </rPh>
    <rPh sb="4" eb="6">
      <t>シヨウ</t>
    </rPh>
    <rPh sb="9" eb="11">
      <t>バアイ</t>
    </rPh>
    <rPh sb="13" eb="15">
      <t>サクセイ</t>
    </rPh>
    <rPh sb="15" eb="17">
      <t>フヨウ</t>
    </rPh>
    <phoneticPr fontId="6"/>
  </si>
  <si>
    <t>講師等出演依頼承諾書</t>
    <rPh sb="0" eb="2">
      <t>コウシ</t>
    </rPh>
    <rPh sb="2" eb="3">
      <t>トウ</t>
    </rPh>
    <rPh sb="3" eb="5">
      <t>シュツエン</t>
    </rPh>
    <rPh sb="5" eb="7">
      <t>イライ</t>
    </rPh>
    <rPh sb="7" eb="10">
      <t>ショウダクショ</t>
    </rPh>
    <phoneticPr fontId="6"/>
  </si>
  <si>
    <t>■収　　 支 　　差　 　額</t>
    <rPh sb="1" eb="2">
      <t>オサム</t>
    </rPh>
    <rPh sb="5" eb="6">
      <t>シ</t>
    </rPh>
    <rPh sb="9" eb="10">
      <t>サ</t>
    </rPh>
    <rPh sb="13" eb="14">
      <t>ガク</t>
    </rPh>
    <phoneticPr fontId="6"/>
  </si>
  <si>
    <t>発行対象</t>
    <rPh sb="0" eb="2">
      <t>ハッコウ</t>
    </rPh>
    <rPh sb="2" eb="4">
      <t>タイショウ</t>
    </rPh>
    <phoneticPr fontId="6"/>
  </si>
  <si>
    <t xml:space="preserve">                会議・委員会</t>
    <rPh sb="19" eb="22">
      <t>イインカイ</t>
    </rPh>
    <phoneticPr fontId="6"/>
  </si>
  <si>
    <t>住所</t>
    <rPh sb="0" eb="2">
      <t>ジュウショ</t>
    </rPh>
    <phoneticPr fontId="6"/>
  </si>
  <si>
    <t>署名捺印</t>
    <rPh sb="0" eb="2">
      <t>ショメイ</t>
    </rPh>
    <rPh sb="2" eb="4">
      <t>ナツイン</t>
    </rPh>
    <phoneticPr fontId="6"/>
  </si>
  <si>
    <t>　　　　　講師等出演依頼承諾書</t>
    <rPh sb="12" eb="13">
      <t>ショウ</t>
    </rPh>
    <rPh sb="13" eb="14">
      <t>ダク</t>
    </rPh>
    <rPh sb="14" eb="15">
      <t>ショ</t>
    </rPh>
    <phoneticPr fontId="6"/>
  </si>
  <si>
    <t>印紙貼付欄</t>
    <rPh sb="0" eb="2">
      <t>インシ</t>
    </rPh>
    <rPh sb="2" eb="3">
      <t>ハ</t>
    </rPh>
    <rPh sb="3" eb="4">
      <t>ツ</t>
    </rPh>
    <rPh sb="4" eb="5">
      <t>ラン</t>
    </rPh>
    <phoneticPr fontId="6"/>
  </si>
  <si>
    <t>消費税込支払金額</t>
    <rPh sb="0" eb="2">
      <t>ショウヒ</t>
    </rPh>
    <rPh sb="2" eb="4">
      <t>ゼイコミ</t>
    </rPh>
    <rPh sb="4" eb="6">
      <t>シハライ</t>
    </rPh>
    <rPh sb="6" eb="8">
      <t>キンガク</t>
    </rPh>
    <phoneticPr fontId="6"/>
  </si>
  <si>
    <t>源泉所得税額</t>
    <rPh sb="0" eb="2">
      <t>ゲンセン</t>
    </rPh>
    <rPh sb="2" eb="4">
      <t>ショトク</t>
    </rPh>
    <rPh sb="4" eb="6">
      <t>ゼイガク</t>
    </rPh>
    <phoneticPr fontId="6"/>
  </si>
  <si>
    <t>貼付収入印紙一覧表</t>
    <rPh sb="0" eb="2">
      <t>ハリツケ</t>
    </rPh>
    <rPh sb="2" eb="4">
      <t>シュウニュウ</t>
    </rPh>
    <rPh sb="4" eb="6">
      <t>インシ</t>
    </rPh>
    <rPh sb="6" eb="8">
      <t>イチラン</t>
    </rPh>
    <rPh sb="8" eb="9">
      <t>ヒョウ</t>
    </rPh>
    <phoneticPr fontId="6"/>
  </si>
  <si>
    <t>注！！</t>
    <rPh sb="0" eb="1">
      <t>チュウ</t>
    </rPh>
    <phoneticPr fontId="6"/>
  </si>
  <si>
    <t>差引手取支給額</t>
    <rPh sb="0" eb="2">
      <t>サシヒキ</t>
    </rPh>
    <rPh sb="2" eb="4">
      <t>テド</t>
    </rPh>
    <rPh sb="4" eb="6">
      <t>シキュウ</t>
    </rPh>
    <rPh sb="6" eb="7">
      <t>ガク</t>
    </rPh>
    <phoneticPr fontId="6"/>
  </si>
  <si>
    <t>ⅰ.謝礼金（消費税込支払金額）</t>
    <rPh sb="6" eb="8">
      <t>ショウヒ</t>
    </rPh>
    <rPh sb="8" eb="10">
      <t>ゼイコミ</t>
    </rPh>
    <rPh sb="10" eb="12">
      <t>シハライ</t>
    </rPh>
    <rPh sb="12" eb="14">
      <t>キンガク</t>
    </rPh>
    <phoneticPr fontId="6"/>
  </si>
  <si>
    <t>計算結果が謝礼金等内訳に自動的に反映されます。</t>
  </si>
  <si>
    <t>200円</t>
    <rPh sb="3" eb="4">
      <t>エン</t>
    </rPh>
    <phoneticPr fontId="6"/>
  </si>
  <si>
    <t>400円</t>
    <rPh sb="3" eb="4">
      <t>エン</t>
    </rPh>
    <phoneticPr fontId="6"/>
  </si>
  <si>
    <t>1,000円</t>
    <rPh sb="5" eb="6">
      <t>エン</t>
    </rPh>
    <phoneticPr fontId="6"/>
  </si>
  <si>
    <t>2,000円</t>
    <rPh sb="5" eb="6">
      <t>エン</t>
    </rPh>
    <phoneticPr fontId="6"/>
  </si>
  <si>
    <t>普通</t>
    <rPh sb="0" eb="2">
      <t>フツウ</t>
    </rPh>
    <phoneticPr fontId="6"/>
  </si>
  <si>
    <t>種類</t>
    <rPh sb="0" eb="2">
      <t>シュルイ</t>
    </rPh>
    <phoneticPr fontId="6"/>
  </si>
  <si>
    <t>口座番号</t>
  </si>
  <si>
    <t>まちづくり支援事業用通帳</t>
    <rPh sb="5" eb="7">
      <t>シエン</t>
    </rPh>
    <rPh sb="7" eb="10">
      <t>ジギョウヨウ</t>
    </rPh>
    <rPh sb="10" eb="12">
      <t>ツウチョウ</t>
    </rPh>
    <phoneticPr fontId="6"/>
  </si>
  <si>
    <t>支払金額</t>
    <rPh sb="0" eb="2">
      <t>シハライ</t>
    </rPh>
    <rPh sb="2" eb="4">
      <t>キンガク</t>
    </rPh>
    <phoneticPr fontId="6"/>
  </si>
  <si>
    <t>事業会計関連様式</t>
    <rPh sb="0" eb="2">
      <t>ジギョウ</t>
    </rPh>
    <rPh sb="2" eb="4">
      <t>カイケイ</t>
    </rPh>
    <rPh sb="4" eb="8">
      <t>カンレンヨウシキ</t>
    </rPh>
    <phoneticPr fontId="6"/>
  </si>
  <si>
    <t>○</t>
    <phoneticPr fontId="6"/>
  </si>
  <si>
    <t>○</t>
    <phoneticPr fontId="6"/>
  </si>
  <si>
    <t>協賛金等導入の場合に必要</t>
    <rPh sb="0" eb="3">
      <t>キョウサンキン</t>
    </rPh>
    <rPh sb="3" eb="4">
      <t>トウ</t>
    </rPh>
    <rPh sb="4" eb="6">
      <t>ドウニュウ</t>
    </rPh>
    <rPh sb="7" eb="9">
      <t>バアイ</t>
    </rPh>
    <rPh sb="10" eb="12">
      <t>ヒツヨウ</t>
    </rPh>
    <phoneticPr fontId="6"/>
  </si>
  <si>
    <t>様式9</t>
    <rPh sb="0" eb="2">
      <t>ヨウシキ</t>
    </rPh>
    <phoneticPr fontId="6"/>
  </si>
  <si>
    <t>様式11</t>
    <rPh sb="0" eb="2">
      <t>ヨウシキ</t>
    </rPh>
    <phoneticPr fontId="6"/>
  </si>
  <si>
    <t>様式12</t>
    <rPh sb="0" eb="2">
      <t>ヨウシキ</t>
    </rPh>
    <phoneticPr fontId="6"/>
  </si>
  <si>
    <t>差異発生理由書</t>
    <phoneticPr fontId="6"/>
  </si>
  <si>
    <t>事業終了後、事業支払申請関連様式と請求書を事務局に提出</t>
    <rPh sb="6" eb="10">
      <t>ジギョウシハラ</t>
    </rPh>
    <rPh sb="10" eb="14">
      <t>シンセイカンレン</t>
    </rPh>
    <rPh sb="14" eb="16">
      <t>ヨウシキ</t>
    </rPh>
    <phoneticPr fontId="6"/>
  </si>
  <si>
    <t>様式13</t>
    <rPh sb="0" eb="2">
      <t>ヨウシキ</t>
    </rPh>
    <phoneticPr fontId="6"/>
  </si>
  <si>
    <t>修正・補正収支予算書</t>
    <rPh sb="3" eb="5">
      <t>ホセイ</t>
    </rPh>
    <phoneticPr fontId="6"/>
  </si>
  <si>
    <t>修正予算ならびに補正予算をする場合に使用</t>
    <rPh sb="0" eb="4">
      <t>シュウセイヨサン</t>
    </rPh>
    <rPh sb="8" eb="12">
      <t>ホセイヨサン</t>
    </rPh>
    <rPh sb="15" eb="17">
      <t>バアイ</t>
    </rPh>
    <rPh sb="18" eb="20">
      <t>シヨウ</t>
    </rPh>
    <phoneticPr fontId="37"/>
  </si>
  <si>
    <t>収益費用明細書（修正・補正用）</t>
    <rPh sb="11" eb="13">
      <t>ホセイ</t>
    </rPh>
    <rPh sb="13" eb="14">
      <t>ヨウ</t>
    </rPh>
    <phoneticPr fontId="6"/>
  </si>
  <si>
    <t>特別領収書関連様式</t>
    <rPh sb="0" eb="5">
      <t>トクベツリョウシュウショ</t>
    </rPh>
    <rPh sb="5" eb="7">
      <t>カンレン</t>
    </rPh>
    <rPh sb="7" eb="9">
      <t>ヨウシキ</t>
    </rPh>
    <phoneticPr fontId="6"/>
  </si>
  <si>
    <t>様式23</t>
    <rPh sb="0" eb="2">
      <t>ヨウシキ</t>
    </rPh>
    <phoneticPr fontId="6"/>
  </si>
  <si>
    <t>地区・ブロック関連様式</t>
    <rPh sb="0" eb="2">
      <t>チク</t>
    </rPh>
    <rPh sb="7" eb="11">
      <t>カンレンヨウシキ</t>
    </rPh>
    <phoneticPr fontId="6"/>
  </si>
  <si>
    <t>様式51</t>
    <rPh sb="0" eb="2">
      <t>ヨウシキ</t>
    </rPh>
    <phoneticPr fontId="6"/>
  </si>
  <si>
    <t>様式52</t>
    <rPh sb="0" eb="2">
      <t>ヨウシキ</t>
    </rPh>
    <phoneticPr fontId="6"/>
  </si>
  <si>
    <t>様式53</t>
    <rPh sb="0" eb="2">
      <t>ヨウシキ</t>
    </rPh>
    <phoneticPr fontId="6"/>
  </si>
  <si>
    <t>様式54</t>
    <rPh sb="0" eb="2">
      <t>ヨウシキ</t>
    </rPh>
    <phoneticPr fontId="6"/>
  </si>
  <si>
    <t>参考資料</t>
    <rPh sb="0" eb="4">
      <t>サンコウシリョウ</t>
    </rPh>
    <phoneticPr fontId="6"/>
  </si>
  <si>
    <t>[様式3]</t>
    <rPh sb="1" eb="3">
      <t>ヨウシキ</t>
    </rPh>
    <phoneticPr fontId="6"/>
  </si>
  <si>
    <t>[様式11]</t>
    <rPh sb="1" eb="3">
      <t>ヨウシキ</t>
    </rPh>
    <phoneticPr fontId="6"/>
  </si>
  <si>
    <t xml:space="preserve"> 下記のとおり、お見積申し上げます。</t>
    <rPh sb="1" eb="3">
      <t>カキ</t>
    </rPh>
    <rPh sb="9" eb="11">
      <t>ミツモリショ</t>
    </rPh>
    <rPh sb="11" eb="12">
      <t>モウ</t>
    </rPh>
    <rPh sb="13" eb="14">
      <t>ア</t>
    </rPh>
    <phoneticPr fontId="6"/>
  </si>
  <si>
    <t>差異発生理由書</t>
    <phoneticPr fontId="6"/>
  </si>
  <si>
    <t>※事業終了後、事業支払申請関連様式と請求書を事務局に提出
※差異の理由・内容は出来るだけ詳しく記載してください。
※予備費については、差異発生理由書に記載する必要はありません。</t>
    <rPh sb="7" eb="11">
      <t>ジギョウシハラ</t>
    </rPh>
    <rPh sb="11" eb="15">
      <t>シンセイカンレン</t>
    </rPh>
    <rPh sb="15" eb="17">
      <t>ヨウシキ</t>
    </rPh>
    <phoneticPr fontId="6"/>
  </si>
  <si>
    <t>修正予算ならびに補正予算をする場合に使用</t>
    <rPh sb="0" eb="4">
      <t>シュウセイヨサン</t>
    </rPh>
    <rPh sb="8" eb="12">
      <t>ホセイヨサン</t>
    </rPh>
    <rPh sb="15" eb="17">
      <t>バアイ</t>
    </rPh>
    <rPh sb="18" eb="20">
      <t>シヨウ</t>
    </rPh>
    <phoneticPr fontId="38"/>
  </si>
  <si>
    <t>銀行口座開設届出書
（協議会事務局管理用）</t>
    <rPh sb="0" eb="4">
      <t>ギンコウコウザ</t>
    </rPh>
    <rPh sb="4" eb="6">
      <t>カイセツ</t>
    </rPh>
    <rPh sb="6" eb="9">
      <t>トドケデショ</t>
    </rPh>
    <rPh sb="11" eb="14">
      <t>キョウギカイ</t>
    </rPh>
    <rPh sb="14" eb="17">
      <t>ジムキョク</t>
    </rPh>
    <rPh sb="17" eb="20">
      <t>カンリヨウ</t>
    </rPh>
    <phoneticPr fontId="38"/>
  </si>
  <si>
    <t>委員会で事業用口座を作成する場合に必要</t>
    <rPh sb="0" eb="3">
      <t>イインカイ</t>
    </rPh>
    <rPh sb="4" eb="7">
      <t>ジギョウヨウ</t>
    </rPh>
    <rPh sb="7" eb="9">
      <t>コウザ</t>
    </rPh>
    <rPh sb="10" eb="12">
      <t>サクセイ</t>
    </rPh>
    <rPh sb="14" eb="16">
      <t>バアイ</t>
    </rPh>
    <rPh sb="17" eb="19">
      <t>ヒツヨウ</t>
    </rPh>
    <phoneticPr fontId="38"/>
  </si>
  <si>
    <t>事業用口座の資金の流れを記載</t>
    <rPh sb="0" eb="3">
      <t>ジギョウヨウ</t>
    </rPh>
    <rPh sb="3" eb="5">
      <t>コウザ</t>
    </rPh>
    <rPh sb="6" eb="8">
      <t>シキン</t>
    </rPh>
    <rPh sb="9" eb="10">
      <t>ナガ</t>
    </rPh>
    <rPh sb="12" eb="14">
      <t>キサイ</t>
    </rPh>
    <phoneticPr fontId="38"/>
  </si>
  <si>
    <t>決算時必要資料</t>
    <rPh sb="0" eb="3">
      <t>ケッサンジ</t>
    </rPh>
    <rPh sb="3" eb="7">
      <t>ヒツヨウシリョウ</t>
    </rPh>
    <phoneticPr fontId="6"/>
  </si>
  <si>
    <t>請求書・領収書</t>
    <rPh sb="0" eb="3">
      <t>セイキュウショ</t>
    </rPh>
    <rPh sb="4" eb="7">
      <t>リョウシュウショ</t>
    </rPh>
    <phoneticPr fontId="38"/>
  </si>
  <si>
    <t>※事務局に申請し、発行してもらって下さい。</t>
    <phoneticPr fontId="38"/>
  </si>
  <si>
    <t>登録料領収書控</t>
    <rPh sb="0" eb="3">
      <t>トウロクリョウ</t>
    </rPh>
    <rPh sb="3" eb="6">
      <t>リョウシュウショ</t>
    </rPh>
    <rPh sb="6" eb="7">
      <t>ヒカ</t>
    </rPh>
    <phoneticPr fontId="38"/>
  </si>
  <si>
    <t>預金出納帳</t>
    <rPh sb="0" eb="2">
      <t>ヨキン</t>
    </rPh>
    <rPh sb="2" eb="5">
      <t>スイトウチョウ</t>
    </rPh>
    <phoneticPr fontId="38"/>
  </si>
  <si>
    <t>現金出納帳</t>
    <rPh sb="0" eb="2">
      <t>ゲンキン</t>
    </rPh>
    <rPh sb="2" eb="5">
      <t>スイトウチョウ</t>
    </rPh>
    <phoneticPr fontId="38"/>
  </si>
  <si>
    <t>手持現金の流れを記載</t>
    <rPh sb="0" eb="2">
      <t>テモ</t>
    </rPh>
    <rPh sb="2" eb="4">
      <t>ゲンキン</t>
    </rPh>
    <rPh sb="5" eb="6">
      <t>ナガ</t>
    </rPh>
    <rPh sb="8" eb="10">
      <t>キサイ</t>
    </rPh>
    <phoneticPr fontId="38"/>
  </si>
  <si>
    <t>預金出納帳</t>
    <rPh sb="0" eb="2">
      <t>ヨキン</t>
    </rPh>
    <rPh sb="2" eb="5">
      <t>スイトウ</t>
    </rPh>
    <phoneticPr fontId="6"/>
  </si>
  <si>
    <t>銀行預金の動きを記載</t>
    <rPh sb="0" eb="4">
      <t>ギンコウヨキン</t>
    </rPh>
    <rPh sb="5" eb="6">
      <t>ウゴ</t>
    </rPh>
    <rPh sb="8" eb="10">
      <t>キサイ</t>
    </rPh>
    <phoneticPr fontId="6"/>
  </si>
  <si>
    <t>現金出納帳</t>
    <rPh sb="0" eb="5">
      <t>ゲンキンスイトウチョウ</t>
    </rPh>
    <phoneticPr fontId="6"/>
  </si>
  <si>
    <t>手元現金の動きを記載</t>
    <rPh sb="0" eb="2">
      <t>テモト</t>
    </rPh>
    <rPh sb="2" eb="4">
      <t>ゲンキン</t>
    </rPh>
    <rPh sb="5" eb="6">
      <t>ウゴ</t>
    </rPh>
    <rPh sb="8" eb="10">
      <t>キサイ</t>
    </rPh>
    <phoneticPr fontId="6"/>
  </si>
  <si>
    <t>協議会</t>
    <rPh sb="0" eb="3">
      <t>キョウギカイ</t>
    </rPh>
    <phoneticPr fontId="6"/>
  </si>
  <si>
    <t>口座名義（フリガナ）</t>
    <rPh sb="0" eb="2">
      <t>コウザ</t>
    </rPh>
    <rPh sb="2" eb="4">
      <t>メイギ</t>
    </rPh>
    <phoneticPr fontId="6"/>
  </si>
  <si>
    <t>公開討論会用通帳</t>
    <rPh sb="0" eb="2">
      <t>コウカイ</t>
    </rPh>
    <rPh sb="2" eb="4">
      <t>トウロン</t>
    </rPh>
    <rPh sb="4" eb="5">
      <t>カイ</t>
    </rPh>
    <rPh sb="5" eb="6">
      <t>ヨウ</t>
    </rPh>
    <phoneticPr fontId="6"/>
  </si>
  <si>
    <t>会員大会用通帳</t>
    <rPh sb="0" eb="2">
      <t>カイイン</t>
    </rPh>
    <rPh sb="2" eb="4">
      <t>タイカイ</t>
    </rPh>
    <rPh sb="4" eb="5">
      <t>ヨウ</t>
    </rPh>
    <phoneticPr fontId="6"/>
  </si>
  <si>
    <t>事業会計関連様式</t>
    <rPh sb="0" eb="4">
      <t>ジギョウカイケイ</t>
    </rPh>
    <rPh sb="4" eb="8">
      <t>カンレンヨウシキ</t>
    </rPh>
    <phoneticPr fontId="6"/>
  </si>
  <si>
    <t>請求書、支払状況と照らしあわせて記載して下さい。</t>
    <phoneticPr fontId="6"/>
  </si>
  <si>
    <t>現　　金　　出　　納　　帳</t>
    <rPh sb="0" eb="4">
      <t>ゲンキン</t>
    </rPh>
    <rPh sb="6" eb="13">
      <t>スイトウ</t>
    </rPh>
    <phoneticPr fontId="6"/>
  </si>
  <si>
    <t>預　　金　　出　　納　　帳</t>
    <rPh sb="0" eb="1">
      <t>ヨキン</t>
    </rPh>
    <rPh sb="1" eb="4">
      <t>ゲンキン</t>
    </rPh>
    <rPh sb="6" eb="13">
      <t>スイトウ</t>
    </rPh>
    <phoneticPr fontId="6"/>
  </si>
  <si>
    <t>未使用領収書、事業報告書ならびに様式10、様式11、
納品書の写しを添付し提出</t>
    <rPh sb="0" eb="3">
      <t>ミシヨウ</t>
    </rPh>
    <rPh sb="3" eb="6">
      <t>リョウシュウショ</t>
    </rPh>
    <rPh sb="7" eb="12">
      <t>ジギョウホウコクショ</t>
    </rPh>
    <rPh sb="16" eb="18">
      <t>ヨウシキ</t>
    </rPh>
    <rPh sb="21" eb="23">
      <t>ヨウシキ</t>
    </rPh>
    <rPh sb="27" eb="30">
      <t>ノウヒンショ</t>
    </rPh>
    <rPh sb="31" eb="32">
      <t>ウツ</t>
    </rPh>
    <rPh sb="34" eb="36">
      <t>テンプ</t>
    </rPh>
    <rPh sb="37" eb="39">
      <t>テイシュツ</t>
    </rPh>
    <phoneticPr fontId="6"/>
  </si>
  <si>
    <t>公認会計士監査報告書</t>
    <rPh sb="0" eb="5">
      <t>コウニンカイ</t>
    </rPh>
    <rPh sb="5" eb="9">
      <t>カンサホウコクシリョウ</t>
    </rPh>
    <rPh sb="9" eb="10">
      <t>ショ</t>
    </rPh>
    <phoneticPr fontId="38"/>
  </si>
  <si>
    <t>事業費の収支状況並びに余剰金等に関する証明書</t>
    <phoneticPr fontId="38"/>
  </si>
  <si>
    <t>謝礼金等内訳　金額入力欄</t>
    <rPh sb="0" eb="3">
      <t>シャレイキン</t>
    </rPh>
    <rPh sb="3" eb="4">
      <t>トウ</t>
    </rPh>
    <rPh sb="4" eb="6">
      <t>ウチワケ</t>
    </rPh>
    <rPh sb="7" eb="9">
      <t>キンガク</t>
    </rPh>
    <rPh sb="9" eb="11">
      <t>ニュウリョク</t>
    </rPh>
    <rPh sb="11" eb="12">
      <t>ラン</t>
    </rPh>
    <phoneticPr fontId="6"/>
  </si>
  <si>
    <t>2．法人契約用</t>
    <rPh sb="2" eb="4">
      <t>ホウジン</t>
    </rPh>
    <rPh sb="4" eb="6">
      <t>ケイヤク</t>
    </rPh>
    <rPh sb="6" eb="7">
      <t>ヨウ</t>
    </rPh>
    <phoneticPr fontId="6"/>
  </si>
  <si>
    <t>　　　　：　　　　～　　　　：　　　　（　　　分間）</t>
    <phoneticPr fontId="6"/>
  </si>
  <si>
    <t>契約種別、計算方法に応じた欄に金額を記入してください。</t>
    <rPh sb="0" eb="2">
      <t>ケイヤク</t>
    </rPh>
    <rPh sb="2" eb="4">
      <t>シュベツ</t>
    </rPh>
    <rPh sb="5" eb="7">
      <t>ケイサン</t>
    </rPh>
    <rPh sb="7" eb="9">
      <t>ホウホウ</t>
    </rPh>
    <rPh sb="10" eb="11">
      <t>オウ</t>
    </rPh>
    <rPh sb="13" eb="14">
      <t>ラン</t>
    </rPh>
    <rPh sb="15" eb="17">
      <t>キンガク</t>
    </rPh>
    <rPh sb="18" eb="20">
      <t>キニュウ</t>
    </rPh>
    <phoneticPr fontId="6"/>
  </si>
  <si>
    <t>印紙税額</t>
    <rPh sb="0" eb="3">
      <t>インシゼイ</t>
    </rPh>
    <rPh sb="3" eb="4">
      <t>ガク</t>
    </rPh>
    <phoneticPr fontId="6"/>
  </si>
  <si>
    <t>非課税</t>
    <rPh sb="0" eb="3">
      <t>ヒカゼイ</t>
    </rPh>
    <phoneticPr fontId="6"/>
  </si>
  <si>
    <t>1円以上</t>
    <rPh sb="1" eb="4">
      <t>エンイジョウ</t>
    </rPh>
    <phoneticPr fontId="6"/>
  </si>
  <si>
    <t>（源泉所得税</t>
    <phoneticPr fontId="6"/>
  </si>
  <si>
    <t>差引手取支給額</t>
    <rPh sb="0" eb="2">
      <t>サシヒキ</t>
    </rPh>
    <rPh sb="2" eb="4">
      <t>テド</t>
    </rPh>
    <rPh sb="4" eb="7">
      <t>シキュウガク</t>
    </rPh>
    <phoneticPr fontId="6"/>
  </si>
  <si>
    <t>※2　　講師の交通費、宿泊費を上記謝礼に含まない場合で本会計から交通費、宿泊費金を支出する場合は、必要な費用を、別途、講師関係費で予算計上してください。</t>
    <rPh sb="4" eb="6">
      <t>コウシ</t>
    </rPh>
    <rPh sb="7" eb="10">
      <t>コウツウヒ</t>
    </rPh>
    <rPh sb="11" eb="13">
      <t>シュクハク</t>
    </rPh>
    <rPh sb="13" eb="14">
      <t>ヒ</t>
    </rPh>
    <rPh sb="15" eb="17">
      <t>ジョウキ</t>
    </rPh>
    <rPh sb="17" eb="19">
      <t>シャレイ</t>
    </rPh>
    <rPh sb="20" eb="21">
      <t>フク</t>
    </rPh>
    <rPh sb="24" eb="26">
      <t>バアイ</t>
    </rPh>
    <rPh sb="27" eb="28">
      <t>ホン</t>
    </rPh>
    <rPh sb="28" eb="30">
      <t>カイケイ</t>
    </rPh>
    <rPh sb="32" eb="35">
      <t>コウツウヒ</t>
    </rPh>
    <rPh sb="36" eb="39">
      <t>シュクハクヒ</t>
    </rPh>
    <rPh sb="39" eb="40">
      <t>キン</t>
    </rPh>
    <rPh sb="41" eb="43">
      <t>シシュツ</t>
    </rPh>
    <rPh sb="45" eb="47">
      <t>バアイ</t>
    </rPh>
    <rPh sb="49" eb="51">
      <t>ヒツヨウ</t>
    </rPh>
    <rPh sb="52" eb="54">
      <t>ヒヨウ</t>
    </rPh>
    <rPh sb="56" eb="58">
      <t>ベット</t>
    </rPh>
    <rPh sb="59" eb="61">
      <t>コウシ</t>
    </rPh>
    <rPh sb="61" eb="64">
      <t>カンケイヒ</t>
    </rPh>
    <rPh sb="65" eb="67">
      <t>ヨサン</t>
    </rPh>
    <rPh sb="67" eb="69">
      <t>ケイジョウ</t>
    </rPh>
    <phoneticPr fontId="6"/>
  </si>
  <si>
    <t>印</t>
    <rPh sb="0" eb="1">
      <t>イン</t>
    </rPh>
    <phoneticPr fontId="6"/>
  </si>
  <si>
    <t>年間事業繰入金予定額</t>
    <rPh sb="0" eb="2">
      <t>ネンカン</t>
    </rPh>
    <rPh sb="2" eb="4">
      <t>ジギョウ</t>
    </rPh>
    <rPh sb="4" eb="6">
      <t>クリイレ</t>
    </rPh>
    <rPh sb="6" eb="7">
      <t>キン</t>
    </rPh>
    <rPh sb="7" eb="9">
      <t>ヨテイ</t>
    </rPh>
    <rPh sb="9" eb="10">
      <t>ガク</t>
    </rPh>
    <phoneticPr fontId="6"/>
  </si>
  <si>
    <t>ver.〇〇</t>
    <phoneticPr fontId="6"/>
  </si>
  <si>
    <t>外部から取得する資料</t>
    <rPh sb="0" eb="2">
      <t>ガイブ</t>
    </rPh>
    <rPh sb="4" eb="6">
      <t>シュトク</t>
    </rPh>
    <rPh sb="8" eb="10">
      <t>シリョウ</t>
    </rPh>
    <phoneticPr fontId="6"/>
  </si>
  <si>
    <t>見積書</t>
    <rPh sb="0" eb="2">
      <t>ミツモリ</t>
    </rPh>
    <rPh sb="2" eb="3">
      <t>ショ</t>
    </rPh>
    <phoneticPr fontId="6"/>
  </si>
  <si>
    <t>請求書</t>
    <rPh sb="0" eb="3">
      <t>セイキュウショ</t>
    </rPh>
    <phoneticPr fontId="6"/>
  </si>
  <si>
    <t>◎</t>
    <phoneticPr fontId="6"/>
  </si>
  <si>
    <t>●</t>
    <phoneticPr fontId="6"/>
  </si>
  <si>
    <t>計画時には見積書をリンクする
決算時には請求書及び振込受付書をリンクする</t>
    <rPh sb="0" eb="2">
      <t>ケイカク</t>
    </rPh>
    <rPh sb="2" eb="3">
      <t>ジ</t>
    </rPh>
    <rPh sb="5" eb="8">
      <t>ミツモリショ</t>
    </rPh>
    <rPh sb="15" eb="17">
      <t>ケッサン</t>
    </rPh>
    <rPh sb="17" eb="18">
      <t>ジ</t>
    </rPh>
    <rPh sb="20" eb="23">
      <t>セイキュウショ</t>
    </rPh>
    <rPh sb="23" eb="24">
      <t>オヨ</t>
    </rPh>
    <rPh sb="25" eb="27">
      <t>フリコミ</t>
    </rPh>
    <rPh sb="27" eb="29">
      <t>ウケツケ</t>
    </rPh>
    <rPh sb="29" eb="30">
      <t>ショ</t>
    </rPh>
    <phoneticPr fontId="6"/>
  </si>
  <si>
    <t>●</t>
    <phoneticPr fontId="6"/>
  </si>
  <si>
    <t>源泉所得税納付報告書</t>
    <rPh sb="0" eb="2">
      <t>ゲンセン</t>
    </rPh>
    <rPh sb="2" eb="5">
      <t>ショトクゼイ</t>
    </rPh>
    <rPh sb="5" eb="7">
      <t>ノウフ</t>
    </rPh>
    <rPh sb="7" eb="9">
      <t>ホウコク</t>
    </rPh>
    <rPh sb="9" eb="10">
      <t>ショ</t>
    </rPh>
    <phoneticPr fontId="6"/>
  </si>
  <si>
    <t>◎</t>
  </si>
  <si>
    <t>源泉所得税納付報告書</t>
    <rPh sb="0" eb="2">
      <t>ゲンセン</t>
    </rPh>
    <rPh sb="2" eb="5">
      <t>ショトクゼイ</t>
    </rPh>
    <rPh sb="5" eb="7">
      <t>ノウフ</t>
    </rPh>
    <rPh sb="7" eb="9">
      <t>ホウコク</t>
    </rPh>
    <rPh sb="9" eb="10">
      <t>ショ</t>
    </rPh>
    <phoneticPr fontId="38"/>
  </si>
  <si>
    <t>源泉所得税は、各協議会ごとに納付していただきます。</t>
    <phoneticPr fontId="6"/>
  </si>
  <si>
    <t>【様式54】</t>
    <rPh sb="1" eb="3">
      <t>ヨウシキ</t>
    </rPh>
    <phoneticPr fontId="6"/>
  </si>
  <si>
    <t>【協議会用（源泉所得税の納付方法）】</t>
    <rPh sb="1" eb="4">
      <t>キョウギカイ</t>
    </rPh>
    <rPh sb="4" eb="5">
      <t>ヨウ</t>
    </rPh>
    <phoneticPr fontId="6"/>
  </si>
  <si>
    <t>支払者</t>
    <rPh sb="0" eb="2">
      <t>シハライ</t>
    </rPh>
    <rPh sb="2" eb="3">
      <t>シャ</t>
    </rPh>
    <phoneticPr fontId="6"/>
  </si>
  <si>
    <t>○○地区協議会・○○委員会
　（又は○○地区○○ブロック協議会・○○委員会）</t>
    <rPh sb="2" eb="4">
      <t>チク</t>
    </rPh>
    <rPh sb="4" eb="7">
      <t>キョウギカイ</t>
    </rPh>
    <rPh sb="10" eb="13">
      <t>イインカイ</t>
    </rPh>
    <rPh sb="16" eb="17">
      <t>マタ</t>
    </rPh>
    <rPh sb="20" eb="22">
      <t>チク</t>
    </rPh>
    <rPh sb="28" eb="31">
      <t>キョウギカイ</t>
    </rPh>
    <rPh sb="34" eb="37">
      <t>イインカイ</t>
    </rPh>
    <phoneticPr fontId="6"/>
  </si>
  <si>
    <t>支払先</t>
    <rPh sb="0" eb="2">
      <t>シハライ</t>
    </rPh>
    <rPh sb="2" eb="3">
      <t>サキ</t>
    </rPh>
    <phoneticPr fontId="6"/>
  </si>
  <si>
    <t>住所〒</t>
    <rPh sb="0" eb="2">
      <t>ジュウショ</t>
    </rPh>
    <phoneticPr fontId="6"/>
  </si>
  <si>
    <t>氏名</t>
    <rPh sb="0" eb="2">
      <t>シメイ</t>
    </rPh>
    <phoneticPr fontId="6"/>
  </si>
  <si>
    <t>謝礼金（支払総額）</t>
    <rPh sb="0" eb="3">
      <t>シャレイキン</t>
    </rPh>
    <rPh sb="4" eb="6">
      <t>シハライ</t>
    </rPh>
    <rPh sb="6" eb="8">
      <t>ソウガク</t>
    </rPh>
    <phoneticPr fontId="6"/>
  </si>
  <si>
    <t>円</t>
    <rPh sb="0" eb="1">
      <t>エン</t>
    </rPh>
    <phoneticPr fontId="6"/>
  </si>
  <si>
    <t>うち、源泉所得税</t>
    <rPh sb="3" eb="5">
      <t>ゲンセン</t>
    </rPh>
    <rPh sb="5" eb="8">
      <t>ショトクゼイ</t>
    </rPh>
    <phoneticPr fontId="6"/>
  </si>
  <si>
    <t>手取り</t>
    <rPh sb="0" eb="2">
      <t>テド</t>
    </rPh>
    <phoneticPr fontId="6"/>
  </si>
  <si>
    <t>支払日</t>
    <rPh sb="0" eb="2">
      <t>シハライ</t>
    </rPh>
    <rPh sb="2" eb="3">
      <t>ビ</t>
    </rPh>
    <phoneticPr fontId="6"/>
  </si>
  <si>
    <t>納付日</t>
    <rPh sb="0" eb="2">
      <t>ノウフ</t>
    </rPh>
    <rPh sb="2" eb="3">
      <t>ビ</t>
    </rPh>
    <phoneticPr fontId="6"/>
  </si>
  <si>
    <t>○○○○協議会</t>
    <rPh sb="4" eb="7">
      <t>キョウギカイ</t>
    </rPh>
    <phoneticPr fontId="6"/>
  </si>
  <si>
    <t>担当</t>
    <rPh sb="0" eb="2">
      <t>タントウ</t>
    </rPh>
    <phoneticPr fontId="6"/>
  </si>
  <si>
    <t>※採用企業合計＋振込手数料＋予備費＝事業費合計になることを確認下さい。</t>
    <rPh sb="1" eb="3">
      <t>サイヨウ</t>
    </rPh>
    <rPh sb="3" eb="5">
      <t>キギョウ</t>
    </rPh>
    <rPh sb="5" eb="7">
      <t>ゴウケイ</t>
    </rPh>
    <rPh sb="8" eb="10">
      <t>フリコ</t>
    </rPh>
    <rPh sb="10" eb="13">
      <t>テスウリョウ</t>
    </rPh>
    <rPh sb="14" eb="17">
      <t>ヨビヒ</t>
    </rPh>
    <rPh sb="18" eb="20">
      <t>ジギョウ</t>
    </rPh>
    <rPh sb="20" eb="21">
      <t>ヒ</t>
    </rPh>
    <rPh sb="21" eb="23">
      <t>ゴウケイ</t>
    </rPh>
    <rPh sb="29" eb="31">
      <t>カクニン</t>
    </rPh>
    <rPh sb="31" eb="32">
      <t>クダ</t>
    </rPh>
    <phoneticPr fontId="6"/>
  </si>
  <si>
    <t>講演等を依頼する場合に必要、規則審査会議と共通書式
決算時には請求書と同じ扱いになります。</t>
    <rPh sb="0" eb="2">
      <t>コウエン</t>
    </rPh>
    <rPh sb="2" eb="3">
      <t>トウ</t>
    </rPh>
    <rPh sb="4" eb="6">
      <t>イライ</t>
    </rPh>
    <rPh sb="8" eb="10">
      <t>バアイ</t>
    </rPh>
    <rPh sb="11" eb="13">
      <t>ヒツヨウ</t>
    </rPh>
    <rPh sb="14" eb="16">
      <t>キソク</t>
    </rPh>
    <rPh sb="16" eb="18">
      <t>シンサ</t>
    </rPh>
    <rPh sb="18" eb="20">
      <t>カイギ</t>
    </rPh>
    <rPh sb="21" eb="23">
      <t>キョウツウ</t>
    </rPh>
    <rPh sb="23" eb="25">
      <t>ショシキ</t>
    </rPh>
    <rPh sb="26" eb="28">
      <t>ケッサン</t>
    </rPh>
    <rPh sb="28" eb="29">
      <t>ジ</t>
    </rPh>
    <rPh sb="31" eb="34">
      <t>セイキュウショ</t>
    </rPh>
    <rPh sb="35" eb="36">
      <t>オナ</t>
    </rPh>
    <rPh sb="37" eb="38">
      <t>アツカ</t>
    </rPh>
    <phoneticPr fontId="6"/>
  </si>
  <si>
    <t>○</t>
    <phoneticPr fontId="6"/>
  </si>
  <si>
    <t>領収書管理台帳</t>
    <rPh sb="0" eb="3">
      <t>リョウシュウショ</t>
    </rPh>
    <rPh sb="3" eb="5">
      <t>カンリ</t>
    </rPh>
    <rPh sb="5" eb="7">
      <t>ダイチョウ</t>
    </rPh>
    <phoneticPr fontId="6"/>
  </si>
  <si>
    <t>事業名称：</t>
    <rPh sb="0" eb="2">
      <t>ジギョウ</t>
    </rPh>
    <rPh sb="2" eb="4">
      <t>メイショウ</t>
    </rPh>
    <phoneticPr fontId="6"/>
  </si>
  <si>
    <t>有効期限</t>
    <phoneticPr fontId="6"/>
  </si>
  <si>
    <t>本件、出演依頼の内諾にあたり、講演の内容が第三者の著作権、その他第三者の権利を侵害するものでないことを保証します。また、第三者が著作権等を有する著作物等を講演において使用する場合は、事前にその内容を明らかにし、講師において当該許諾者の許諾を受けた上で講演を行うものとします。</t>
    <phoneticPr fontId="6"/>
  </si>
  <si>
    <t>録画物の無償上映、及び出演者が講演にて自ら使用した資料の視聴者あての複製、配布</t>
    <phoneticPr fontId="6"/>
  </si>
  <si>
    <t>講演内容の文章化、または要旨の作成</t>
    <phoneticPr fontId="6"/>
  </si>
  <si>
    <t xml:space="preserve">        講師等出演依頼承諾書　裏面</t>
    <phoneticPr fontId="6"/>
  </si>
  <si>
    <t>講演中の講師の写真撮影</t>
    <phoneticPr fontId="6"/>
  </si>
  <si>
    <t>■口座番号</t>
    <phoneticPr fontId="6"/>
  </si>
  <si>
    <t>円（源泉所得税を除く謝礼＋実費立替）</t>
    <phoneticPr fontId="6"/>
  </si>
  <si>
    <t>支払総額</t>
    <phoneticPr fontId="6"/>
  </si>
  <si>
    <t>ⅲ.宿泊費</t>
    <phoneticPr fontId="6"/>
  </si>
  <si>
    <t>（うち消費税</t>
    <phoneticPr fontId="6"/>
  </si>
  <si>
    <t>■申請書原本と領収書見本の郵送先</t>
    <rPh sb="7" eb="10">
      <t>リョウシュウショ</t>
    </rPh>
    <phoneticPr fontId="6"/>
  </si>
  <si>
    <t>■申請までの流れ</t>
    <rPh sb="1" eb="3">
      <t>シンセイ</t>
    </rPh>
    <rPh sb="6" eb="7">
      <t>ナガ</t>
    </rPh>
    <phoneticPr fontId="6"/>
  </si>
  <si>
    <t>上記申請を承認いたします。　</t>
    <phoneticPr fontId="6"/>
  </si>
  <si>
    <r>
      <t xml:space="preserve">発行理由
</t>
    </r>
    <r>
      <rPr>
        <sz val="8"/>
        <rFont val="ＭＳ Ｐゴシック"/>
        <family val="3"/>
        <charset val="128"/>
      </rPr>
      <t>該当内容（　　）に〇を入れてください。</t>
    </r>
    <rPh sb="6" eb="8">
      <t>ガイトウ</t>
    </rPh>
    <rPh sb="8" eb="10">
      <t>ナイヨウ</t>
    </rPh>
    <rPh sb="17" eb="18">
      <t>イ</t>
    </rPh>
    <phoneticPr fontId="6"/>
  </si>
  <si>
    <t>No.　　　　　　～    No.                   を業者が連番で印刷致します。</t>
    <rPh sb="37" eb="39">
      <t>ギョウシャ</t>
    </rPh>
    <rPh sb="40" eb="42">
      <t>レンバン</t>
    </rPh>
    <rPh sb="43" eb="45">
      <t>インサツ</t>
    </rPh>
    <rPh sb="45" eb="46">
      <t>イタ</t>
    </rPh>
    <phoneticPr fontId="6"/>
  </si>
  <si>
    <t>枚</t>
    <rPh sb="0" eb="1">
      <t>マイ</t>
    </rPh>
    <phoneticPr fontId="6"/>
  </si>
  <si>
    <t>＠</t>
    <phoneticPr fontId="6"/>
  </si>
  <si>
    <t>※協議会からの申請は、全て会長からの申請となります。</t>
    <phoneticPr fontId="6"/>
  </si>
  <si>
    <t>〇〇　〇〇</t>
    <phoneticPr fontId="6"/>
  </si>
  <si>
    <t>プルダウンより役職名をお選びください。</t>
    <rPh sb="7" eb="10">
      <t>ヤクショクメイ</t>
    </rPh>
    <rPh sb="12" eb="13">
      <t>エラ</t>
    </rPh>
    <phoneticPr fontId="6"/>
  </si>
  <si>
    <t>お名前</t>
    <rPh sb="1" eb="3">
      <t>ナマエ</t>
    </rPh>
    <phoneticPr fontId="6"/>
  </si>
  <si>
    <t>役職名</t>
    <rPh sb="0" eb="3">
      <t>ヤクショクメイ</t>
    </rPh>
    <phoneticPr fontId="6"/>
  </si>
  <si>
    <t>協議会・会議・委員会名</t>
    <rPh sb="0" eb="3">
      <t>キョウギカイ</t>
    </rPh>
    <rPh sb="4" eb="6">
      <t>カイギ</t>
    </rPh>
    <rPh sb="7" eb="10">
      <t>イインカイ</t>
    </rPh>
    <rPh sb="10" eb="11">
      <t>メイ</t>
    </rPh>
    <phoneticPr fontId="6"/>
  </si>
  <si>
    <t>発行責任者</t>
    <phoneticPr fontId="6"/>
  </si>
  <si>
    <t>委員会　委員長</t>
    <rPh sb="0" eb="3">
      <t>イインカイ</t>
    </rPh>
    <rPh sb="4" eb="7">
      <t>イインチョウ</t>
    </rPh>
    <phoneticPr fontId="6"/>
  </si>
  <si>
    <t>会議　議長</t>
    <rPh sb="0" eb="2">
      <t>カイギ</t>
    </rPh>
    <rPh sb="3" eb="5">
      <t>ギチョウ</t>
    </rPh>
    <phoneticPr fontId="6"/>
  </si>
  <si>
    <t>ブロック協議会　会長</t>
    <rPh sb="4" eb="7">
      <t>キョウギカイ</t>
    </rPh>
    <rPh sb="8" eb="10">
      <t>カイチョウ</t>
    </rPh>
    <phoneticPr fontId="6"/>
  </si>
  <si>
    <t>地区協議会　会長</t>
    <rPh sb="0" eb="2">
      <t>チク</t>
    </rPh>
    <rPh sb="2" eb="5">
      <t>キョウギカイ</t>
    </rPh>
    <rPh sb="6" eb="8">
      <t>カイチョウ</t>
    </rPh>
    <phoneticPr fontId="6"/>
  </si>
  <si>
    <t>発行責任者欄リスト</t>
    <rPh sb="0" eb="2">
      <t>ハッコウ</t>
    </rPh>
    <rPh sb="2" eb="5">
      <t>セキニンシャ</t>
    </rPh>
    <rPh sb="5" eb="6">
      <t>ラン</t>
    </rPh>
    <phoneticPr fontId="6"/>
  </si>
  <si>
    <t>※編集禁止※</t>
    <rPh sb="1" eb="3">
      <t>ヘンシュウ</t>
    </rPh>
    <rPh sb="3" eb="5">
      <t>キンシ</t>
    </rPh>
    <phoneticPr fontId="6"/>
  </si>
  <si>
    <t>特別領収書　作成申請書</t>
    <phoneticPr fontId="6"/>
  </si>
  <si>
    <t>■提出（郵送）先</t>
    <rPh sb="1" eb="3">
      <t>テイシュツ</t>
    </rPh>
    <rPh sb="4" eb="6">
      <t>ユウソウ</t>
    </rPh>
    <rPh sb="7" eb="8">
      <t>サキ</t>
    </rPh>
    <phoneticPr fontId="6"/>
  </si>
  <si>
    <t>■添付書類</t>
    <phoneticPr fontId="6"/>
  </si>
  <si>
    <t>＠</t>
    <phoneticPr fontId="6"/>
  </si>
  <si>
    <t>※協議会からの申請は、全て会長からの申請となります。</t>
    <phoneticPr fontId="6"/>
  </si>
  <si>
    <t>〇〇　〇〇</t>
    <phoneticPr fontId="6"/>
  </si>
  <si>
    <t>発行責任者</t>
    <phoneticPr fontId="6"/>
  </si>
  <si>
    <t>下記の添付書類とともに報告書を提出いたします。</t>
    <rPh sb="0" eb="2">
      <t>カキ</t>
    </rPh>
    <rPh sb="3" eb="5">
      <t>テンプ</t>
    </rPh>
    <rPh sb="5" eb="7">
      <t>ショルイ</t>
    </rPh>
    <phoneticPr fontId="6"/>
  </si>
  <si>
    <t>先般、ご承認いただいた特別領収書作成（承認番号　　　　　　　　　　　）につき、事業終了のため、</t>
    <phoneticPr fontId="6"/>
  </si>
  <si>
    <t>特別領収書　作成報告書</t>
    <rPh sb="8" eb="11">
      <t>ホウコクショ</t>
    </rPh>
    <phoneticPr fontId="6"/>
  </si>
  <si>
    <t>合計</t>
    <rPh sb="0" eb="2">
      <t>ゴウケイ</t>
    </rPh>
    <phoneticPr fontId="6"/>
  </si>
  <si>
    <t>特別領収書及び領収書綴りを使用する場合、この様式を使用して配布状況を管理してください。</t>
    <phoneticPr fontId="6"/>
  </si>
  <si>
    <t>領収書管理台帳</t>
    <phoneticPr fontId="6"/>
  </si>
  <si>
    <t>口座名義</t>
    <rPh sb="0" eb="2">
      <t>コウザ</t>
    </rPh>
    <rPh sb="2" eb="4">
      <t>メイギ</t>
    </rPh>
    <phoneticPr fontId="6"/>
  </si>
  <si>
    <t>○○○○○○○○協議会</t>
    <phoneticPr fontId="6"/>
  </si>
  <si>
    <t>：</t>
    <phoneticPr fontId="6"/>
  </si>
  <si>
    <t>　※未提出の場合は、速やかにご提出ください。</t>
    <rPh sb="2" eb="5">
      <t>ミテイシュツ</t>
    </rPh>
    <rPh sb="6" eb="8">
      <t>バアイ</t>
    </rPh>
    <rPh sb="10" eb="11">
      <t>スミ</t>
    </rPh>
    <rPh sb="15" eb="17">
      <t>テイシュツ</t>
    </rPh>
    <phoneticPr fontId="6"/>
  </si>
  <si>
    <t>返信先</t>
    <phoneticPr fontId="6"/>
  </si>
  <si>
    <t>封筒並びに請求書発行の依頼に関しては、財政審査会議における予算審議可決後、事務局委員会担当者までお問い合わせください。</t>
    <phoneticPr fontId="6"/>
  </si>
  <si>
    <t>使用方法：</t>
    <rPh sb="0" eb="2">
      <t>シヨウ</t>
    </rPh>
    <rPh sb="2" eb="4">
      <t>ホウホウ</t>
    </rPh>
    <phoneticPr fontId="6"/>
  </si>
  <si>
    <t>更新日：</t>
    <rPh sb="0" eb="3">
      <t>コウシンビ</t>
    </rPh>
    <phoneticPr fontId="6"/>
  </si>
  <si>
    <t>協議会　銀行口座管理台帳　及び　報告書</t>
    <rPh sb="0" eb="3">
      <t>キョウギカイ</t>
    </rPh>
    <rPh sb="4" eb="6">
      <t>ギンコウ</t>
    </rPh>
    <rPh sb="6" eb="8">
      <t>コウザ</t>
    </rPh>
    <rPh sb="8" eb="12">
      <t>カンリダイチョウ</t>
    </rPh>
    <rPh sb="13" eb="14">
      <t>オヨ</t>
    </rPh>
    <rPh sb="16" eb="19">
      <t>ホウコクショ</t>
    </rPh>
    <phoneticPr fontId="6"/>
  </si>
  <si>
    <t>〇〇</t>
    <phoneticPr fontId="6"/>
  </si>
  <si>
    <t>会長名：</t>
    <rPh sb="0" eb="2">
      <t>カイチョウ</t>
    </rPh>
    <rPh sb="2" eb="3">
      <t>メイ</t>
    </rPh>
    <phoneticPr fontId="6"/>
  </si>
  <si>
    <t>協議会名：</t>
    <rPh sb="0" eb="3">
      <t>キョウギカイ</t>
    </rPh>
    <rPh sb="3" eb="4">
      <t>メイ</t>
    </rPh>
    <phoneticPr fontId="6"/>
  </si>
  <si>
    <t>※</t>
    <phoneticPr fontId="6"/>
  </si>
  <si>
    <t>サイズ</t>
    <phoneticPr fontId="6"/>
  </si>
  <si>
    <t>　　となります。源泉徴収税額表を参照ください。</t>
    <phoneticPr fontId="6"/>
  </si>
  <si>
    <t>⑩【摘要】欄に協議会名（例：○○地区協議会、〇〇ブロック協議会等）をご記入ください。</t>
    <rPh sb="2" eb="4">
      <t>テキヨウ</t>
    </rPh>
    <rPh sb="5" eb="6">
      <t>ラン</t>
    </rPh>
    <rPh sb="7" eb="10">
      <t>キョウギカイ</t>
    </rPh>
    <rPh sb="10" eb="11">
      <t>メイ</t>
    </rPh>
    <rPh sb="12" eb="13">
      <t>レイ</t>
    </rPh>
    <rPh sb="18" eb="21">
      <t>キョウギカイ</t>
    </rPh>
    <rPh sb="31" eb="32">
      <t>トウ</t>
    </rPh>
    <phoneticPr fontId="6"/>
  </si>
  <si>
    <t>　源泉所得税　納付報告書　</t>
    <phoneticPr fontId="6"/>
  </si>
  <si>
    <t>していただきます。</t>
    <phoneticPr fontId="6"/>
  </si>
  <si>
    <t>それらが印字された源泉納付書を入手ください。</t>
    <phoneticPr fontId="6"/>
  </si>
  <si>
    <t>：</t>
    <phoneticPr fontId="6"/>
  </si>
  <si>
    <t>：</t>
    <phoneticPr fontId="6"/>
  </si>
  <si>
    <t xml:space="preserve"> </t>
    <phoneticPr fontId="6"/>
  </si>
  <si>
    <t>（TEL：</t>
    <phoneticPr fontId="6"/>
  </si>
  <si>
    <t>）</t>
    <phoneticPr fontId="6"/>
  </si>
  <si>
    <t>見積（請求）企業一覧表</t>
    <rPh sb="3" eb="5">
      <t>セイキュウ</t>
    </rPh>
    <phoneticPr fontId="6"/>
  </si>
  <si>
    <t>押印してある紙資料を提出</t>
    <rPh sb="0" eb="2">
      <t>オウイン</t>
    </rPh>
    <rPh sb="6" eb="9">
      <t>カミシリョウ</t>
    </rPh>
    <rPh sb="10" eb="12">
      <t>テイシュツ</t>
    </rPh>
    <phoneticPr fontId="6"/>
  </si>
  <si>
    <t>特別領収書を管理する時に使用
（領収書つづり及び特別領収書を管理する時に使用）</t>
    <rPh sb="0" eb="2">
      <t>トクベツ</t>
    </rPh>
    <rPh sb="2" eb="5">
      <t>リョウシュウショ</t>
    </rPh>
    <rPh sb="6" eb="8">
      <t>カンリ</t>
    </rPh>
    <rPh sb="10" eb="11">
      <t>トキ</t>
    </rPh>
    <rPh sb="12" eb="14">
      <t>シヨウ</t>
    </rPh>
    <rPh sb="16" eb="19">
      <t>リョウシュウショ</t>
    </rPh>
    <rPh sb="22" eb="23">
      <t>オヨ</t>
    </rPh>
    <rPh sb="24" eb="26">
      <t>トクベツ</t>
    </rPh>
    <rPh sb="26" eb="29">
      <t>リョウシュウショ</t>
    </rPh>
    <rPh sb="30" eb="32">
      <t>カンリ</t>
    </rPh>
    <rPh sb="34" eb="35">
      <t>トキ</t>
    </rPh>
    <rPh sb="36" eb="38">
      <t>シヨウ</t>
    </rPh>
    <phoneticPr fontId="6"/>
  </si>
  <si>
    <t>押印してある紙資料を提出
※印紙は事務局で購入、貼付します。</t>
    <rPh sb="0" eb="2">
      <t>オウイン</t>
    </rPh>
    <rPh sb="6" eb="9">
      <t>カミシリョウ</t>
    </rPh>
    <rPh sb="10" eb="12">
      <t>テイシュツ</t>
    </rPh>
    <rPh sb="14" eb="16">
      <t>インシ</t>
    </rPh>
    <rPh sb="17" eb="19">
      <t>ジム</t>
    </rPh>
    <rPh sb="19" eb="20">
      <t>キョク</t>
    </rPh>
    <rPh sb="21" eb="23">
      <t>コウニュウ</t>
    </rPh>
    <rPh sb="24" eb="26">
      <t>ハリツ</t>
    </rPh>
    <phoneticPr fontId="6"/>
  </si>
  <si>
    <t>※課税・非課税について注意しながら記載してください。</t>
    <rPh sb="1" eb="3">
      <t>カゼイ</t>
    </rPh>
    <rPh sb="4" eb="7">
      <t>ヒカゼイ</t>
    </rPh>
    <rPh sb="11" eb="13">
      <t>チュウイ</t>
    </rPh>
    <rPh sb="17" eb="19">
      <t>キサイ</t>
    </rPh>
    <phoneticPr fontId="38"/>
  </si>
  <si>
    <t>※印紙税額は、消費税課税前の金額にて算出します。</t>
    <phoneticPr fontId="6"/>
  </si>
  <si>
    <t>ⅱ.交通費</t>
    <phoneticPr fontId="6"/>
  </si>
  <si>
    <t>事　　業　　名　　称</t>
    <rPh sb="0" eb="1">
      <t>コト</t>
    </rPh>
    <rPh sb="3" eb="4">
      <t>ギョウ</t>
    </rPh>
    <rPh sb="6" eb="7">
      <t>メイ</t>
    </rPh>
    <rPh sb="9" eb="10">
      <t>ショウ</t>
    </rPh>
    <phoneticPr fontId="6"/>
  </si>
  <si>
    <t>公益社団法人 日本青年会議所</t>
    <rPh sb="0" eb="2">
      <t>コウエキ</t>
    </rPh>
    <rPh sb="2" eb="4">
      <t>シャダン</t>
    </rPh>
    <rPh sb="4" eb="6">
      <t>ホウジン</t>
    </rPh>
    <rPh sb="7" eb="9">
      <t>ニホン</t>
    </rPh>
    <rPh sb="9" eb="11">
      <t>セイネン</t>
    </rPh>
    <rPh sb="11" eb="14">
      <t>カイギショ</t>
    </rPh>
    <phoneticPr fontId="6"/>
  </si>
  <si>
    <t>文章化済み講演、要旨作成済み講演、または講師が講演にて自ら使用した資料、その他講演中撮影された写真につき、広報誌への掲載、複製、または貸与</t>
    <phoneticPr fontId="6"/>
  </si>
  <si>
    <t>注7</t>
    <rPh sb="0" eb="1">
      <t>チュウ</t>
    </rPh>
    <phoneticPr fontId="6"/>
  </si>
  <si>
    <t>契約者（本承諾者）と出演者が異なる場合、契約者は本承諾書面の内容を出演者に通知します。</t>
    <phoneticPr fontId="6"/>
  </si>
  <si>
    <t>同意できない条項又は内容の変更がある場合は、二重線で削除のうえ、訂正印を押印ください。</t>
    <phoneticPr fontId="6"/>
  </si>
  <si>
    <t>甲は、甲において必要があると認められた場合には、乙に対して、事業・活動等の進行状況等に関する報告を求めることができる。</t>
    <phoneticPr fontId="6"/>
  </si>
  <si>
    <t>本覚書に記載のない事項又は本覚書の各項に疑義が生じた場合は、甲・乙両者誠意をもって協議し処理解決をする。</t>
    <phoneticPr fontId="6"/>
  </si>
  <si>
    <t>　 本会事務局において破棄して下さい。担当委員会は、本会事務局で</t>
    <rPh sb="3" eb="4">
      <t>カイ</t>
    </rPh>
    <rPh sb="4" eb="7">
      <t>ジムキョク</t>
    </rPh>
    <rPh sb="11" eb="13">
      <t>ハキ</t>
    </rPh>
    <rPh sb="15" eb="16">
      <t>クダ</t>
    </rPh>
    <rPh sb="19" eb="21">
      <t>タントウ</t>
    </rPh>
    <rPh sb="21" eb="24">
      <t>イインカイ</t>
    </rPh>
    <rPh sb="26" eb="28">
      <t>ホンカイ</t>
    </rPh>
    <rPh sb="28" eb="31">
      <t>ジムキョク</t>
    </rPh>
    <phoneticPr fontId="6"/>
  </si>
  <si>
    <t>　 破棄されたことを確認して下さい。</t>
    <rPh sb="10" eb="12">
      <t>カクニン</t>
    </rPh>
    <rPh sb="14" eb="15">
      <t>クダ</t>
    </rPh>
    <phoneticPr fontId="6"/>
  </si>
  <si>
    <t>　 として議案書へ添付してはいけません。</t>
    <rPh sb="5" eb="7">
      <t>ギアン</t>
    </rPh>
    <rPh sb="7" eb="8">
      <t>ショ</t>
    </rPh>
    <rPh sb="9" eb="11">
      <t>テンプ</t>
    </rPh>
    <phoneticPr fontId="6"/>
  </si>
  <si>
    <r>
      <t xml:space="preserve">外部資金
予定額
</t>
    </r>
    <r>
      <rPr>
        <sz val="9"/>
        <rFont val="ＭＳ Ｐゴシック"/>
        <family val="3"/>
        <charset val="128"/>
      </rPr>
      <t>（登録料等）</t>
    </r>
    <rPh sb="0" eb="2">
      <t>ガイブ</t>
    </rPh>
    <rPh sb="2" eb="4">
      <t>シキン</t>
    </rPh>
    <rPh sb="5" eb="7">
      <t>ヨテイ</t>
    </rPh>
    <rPh sb="7" eb="8">
      <t>ガク</t>
    </rPh>
    <rPh sb="10" eb="12">
      <t>トウロク</t>
    </rPh>
    <rPh sb="12" eb="14">
      <t>リョウナド</t>
    </rPh>
    <phoneticPr fontId="6"/>
  </si>
  <si>
    <t>採　　用　　企　　業</t>
    <phoneticPr fontId="6"/>
  </si>
  <si>
    <t>※支払先が個人の場合は個人名を企業名欄に記載し、金額欄は源泉税込みの金額を記載すること</t>
    <rPh sb="1" eb="3">
      <t>シハライ</t>
    </rPh>
    <rPh sb="3" eb="4">
      <t>サキ</t>
    </rPh>
    <rPh sb="5" eb="7">
      <t>コジン</t>
    </rPh>
    <rPh sb="8" eb="10">
      <t>バアイ</t>
    </rPh>
    <rPh sb="11" eb="14">
      <t>コジンメイ</t>
    </rPh>
    <rPh sb="15" eb="17">
      <t>キギョウ</t>
    </rPh>
    <rPh sb="17" eb="18">
      <t>メイ</t>
    </rPh>
    <rPh sb="18" eb="19">
      <t>ラン</t>
    </rPh>
    <rPh sb="20" eb="22">
      <t>キサイ</t>
    </rPh>
    <rPh sb="24" eb="26">
      <t>キンガク</t>
    </rPh>
    <rPh sb="26" eb="27">
      <t>ラン</t>
    </rPh>
    <rPh sb="28" eb="30">
      <t>ゲンセン</t>
    </rPh>
    <rPh sb="30" eb="31">
      <t>ゼイ</t>
    </rPh>
    <rPh sb="31" eb="32">
      <t>コミ</t>
    </rPh>
    <rPh sb="34" eb="36">
      <t>キンガク</t>
    </rPh>
    <rPh sb="37" eb="39">
      <t>キサイ</t>
    </rPh>
    <phoneticPr fontId="6"/>
  </si>
  <si>
    <t>録音・録画済みの講演（以下、単に録画物とする）、講師が講演にて自ら使用した資料、その他講演中に撮影された写真の複製、及び無償での貸与</t>
    <phoneticPr fontId="6"/>
  </si>
  <si>
    <t>協賛金収入・物品協賛内訳書</t>
    <rPh sb="0" eb="3">
      <t>キョウサンキン</t>
    </rPh>
    <rPh sb="3" eb="5">
      <t>シュウニュウ</t>
    </rPh>
    <rPh sb="6" eb="8">
      <t>ブッピン</t>
    </rPh>
    <rPh sb="8" eb="10">
      <t>キョウサン</t>
    </rPh>
    <rPh sb="10" eb="12">
      <t>ウチワケ</t>
    </rPh>
    <rPh sb="12" eb="13">
      <t>ショ</t>
    </rPh>
    <phoneticPr fontId="6"/>
  </si>
  <si>
    <t>協賛金額</t>
    <rPh sb="0" eb="2">
      <t>キョウサン</t>
    </rPh>
    <rPh sb="2" eb="4">
      <t>キンガク</t>
    </rPh>
    <phoneticPr fontId="6"/>
  </si>
  <si>
    <t>計</t>
    <rPh sb="0" eb="1">
      <t>ケイ</t>
    </rPh>
    <phoneticPr fontId="6"/>
  </si>
  <si>
    <t>過去の
実績</t>
    <rPh sb="0" eb="2">
      <t>カコ</t>
    </rPh>
    <rPh sb="4" eb="6">
      <t>ジッセキ</t>
    </rPh>
    <phoneticPr fontId="6"/>
  </si>
  <si>
    <t>〔様式23〕</t>
    <rPh sb="1" eb="3">
      <t>ヨウシキ</t>
    </rPh>
    <phoneticPr fontId="6"/>
  </si>
  <si>
    <t>【協議会用（源泉所得税 納付報告書）】</t>
    <rPh sb="1" eb="4">
      <t>キョウギカイ</t>
    </rPh>
    <rPh sb="4" eb="5">
      <t>ヨウ</t>
    </rPh>
    <rPh sb="14" eb="16">
      <t>ホウコク</t>
    </rPh>
    <rPh sb="16" eb="17">
      <t>ショ</t>
    </rPh>
    <phoneticPr fontId="6"/>
  </si>
  <si>
    <t>子議案には添付不要</t>
    <rPh sb="0" eb="1">
      <t>コ</t>
    </rPh>
    <rPh sb="1" eb="3">
      <t>ギアン</t>
    </rPh>
    <rPh sb="5" eb="7">
      <t>テンプ</t>
    </rPh>
    <rPh sb="7" eb="9">
      <t>フヨウ</t>
    </rPh>
    <phoneticPr fontId="6"/>
  </si>
  <si>
    <r>
      <rPr>
        <sz val="11"/>
        <rFont val="ＭＳ Ｐゴシック"/>
        <family val="3"/>
        <charset val="128"/>
      </rPr>
      <t>公益社団法人 日本青年会議所　事務局　御中</t>
    </r>
    <rPh sb="0" eb="2">
      <t>コウエキ</t>
    </rPh>
    <rPh sb="2" eb="4">
      <t>シャダン</t>
    </rPh>
    <rPh sb="4" eb="6">
      <t>ホウジン</t>
    </rPh>
    <rPh sb="7" eb="9">
      <t>ニホン</t>
    </rPh>
    <rPh sb="9" eb="11">
      <t>セイネン</t>
    </rPh>
    <rPh sb="11" eb="14">
      <t>カイギショ</t>
    </rPh>
    <rPh sb="15" eb="18">
      <t>ジムキョク</t>
    </rPh>
    <rPh sb="19" eb="21">
      <t>オンチュウ</t>
    </rPh>
    <phoneticPr fontId="6"/>
  </si>
  <si>
    <t>事業繰入金
予定額　　　　　　</t>
    <rPh sb="0" eb="2">
      <t>ジギョウ</t>
    </rPh>
    <rPh sb="2" eb="4">
      <t>クリイレ</t>
    </rPh>
    <rPh sb="4" eb="5">
      <t>キン</t>
    </rPh>
    <rPh sb="6" eb="8">
      <t>ヨテイ</t>
    </rPh>
    <rPh sb="8" eb="9">
      <t>ガク</t>
    </rPh>
    <phoneticPr fontId="6"/>
  </si>
  <si>
    <r>
      <t>収益計
(</t>
    </r>
    <r>
      <rPr>
        <sz val="8"/>
        <rFont val="ＭＳ Ｐゴシック"/>
        <family val="3"/>
        <charset val="128"/>
      </rPr>
      <t xml:space="preserve">事業繰入金
＋外部資金)
</t>
    </r>
    <rPh sb="0" eb="2">
      <t>シュウエキ</t>
    </rPh>
    <rPh sb="2" eb="3">
      <t>ケイ</t>
    </rPh>
    <rPh sb="5" eb="7">
      <t>ジギョウ</t>
    </rPh>
    <rPh sb="7" eb="9">
      <t>クリイレ</t>
    </rPh>
    <rPh sb="9" eb="10">
      <t>キン</t>
    </rPh>
    <rPh sb="12" eb="14">
      <t>ガイブ</t>
    </rPh>
    <rPh sb="14" eb="16">
      <t>シキン</t>
    </rPh>
    <phoneticPr fontId="6"/>
  </si>
  <si>
    <t>理事会前</t>
    <rPh sb="0" eb="3">
      <t>リジカイ</t>
    </rPh>
    <rPh sb="3" eb="4">
      <t>マエ</t>
    </rPh>
    <phoneticPr fontId="6"/>
  </si>
  <si>
    <t>財審協議</t>
    <rPh sb="0" eb="1">
      <t>ザイ</t>
    </rPh>
    <rPh sb="1" eb="2">
      <t>シン</t>
    </rPh>
    <rPh sb="2" eb="4">
      <t>キョウギ</t>
    </rPh>
    <phoneticPr fontId="6"/>
  </si>
  <si>
    <t>財審審議</t>
    <rPh sb="0" eb="1">
      <t>ザイ</t>
    </rPh>
    <rPh sb="1" eb="2">
      <t>シン</t>
    </rPh>
    <rPh sb="2" eb="4">
      <t>シンギ</t>
    </rPh>
    <phoneticPr fontId="6"/>
  </si>
  <si>
    <t>財審修正</t>
    <rPh sb="0" eb="1">
      <t>ザイ</t>
    </rPh>
    <rPh sb="1" eb="2">
      <t>シン</t>
    </rPh>
    <rPh sb="2" eb="4">
      <t>シュウセイ</t>
    </rPh>
    <phoneticPr fontId="6"/>
  </si>
  <si>
    <t>財審補正</t>
    <rPh sb="0" eb="1">
      <t>ザイ</t>
    </rPh>
    <rPh sb="1" eb="2">
      <t>シン</t>
    </rPh>
    <rPh sb="2" eb="4">
      <t>ホセイ</t>
    </rPh>
    <phoneticPr fontId="6"/>
  </si>
  <si>
    <t>財審決算</t>
    <rPh sb="0" eb="1">
      <t>ザイ</t>
    </rPh>
    <rPh sb="1" eb="2">
      <t>シン</t>
    </rPh>
    <rPh sb="2" eb="4">
      <t>ケッサン</t>
    </rPh>
    <phoneticPr fontId="6"/>
  </si>
  <si>
    <t>[様式2]</t>
    <rPh sb="1" eb="3">
      <t>ヨウシキ</t>
    </rPh>
    <phoneticPr fontId="6"/>
  </si>
  <si>
    <t>〔様式4〕</t>
    <rPh sb="1" eb="3">
      <t>ヨウシキシキ</t>
    </rPh>
    <phoneticPr fontId="6"/>
  </si>
  <si>
    <t>[様式6]</t>
    <rPh sb="1" eb="3">
      <t>ヨウシキ</t>
    </rPh>
    <phoneticPr fontId="6"/>
  </si>
  <si>
    <t>[様式7］</t>
    <rPh sb="1" eb="3">
      <t>ヨウシキ</t>
    </rPh>
    <phoneticPr fontId="6"/>
  </si>
  <si>
    <t>［企業・団体名］</t>
  </si>
  <si>
    <t>○○○○株式会社</t>
    <rPh sb="4" eb="6">
      <t>カブシキ</t>
    </rPh>
    <rPh sb="6" eb="8">
      <t>カイシャ</t>
    </rPh>
    <phoneticPr fontId="46"/>
  </si>
  <si>
    <t>　代表取締役　○○　○○</t>
    <rPh sb="1" eb="3">
      <t>ダイヒョウ</t>
    </rPh>
    <rPh sb="3" eb="6">
      <t>トリシマリヤク</t>
    </rPh>
    <phoneticPr fontId="46"/>
  </si>
  <si>
    <t>印</t>
    <rPh sb="0" eb="1">
      <t>イン</t>
    </rPh>
    <phoneticPr fontId="46"/>
  </si>
  <si>
    <t>［所在地］</t>
    <phoneticPr fontId="46"/>
  </si>
  <si>
    <t>〒102-0093</t>
  </si>
  <si>
    <t>東京都千代田区平河3-14-3</t>
  </si>
  <si>
    <t>貴会の運動に賛同し、下記のとおり、寄付を申し出ます。</t>
  </si>
  <si>
    <t>円</t>
    <rPh sb="0" eb="1">
      <t>エン</t>
    </rPh>
    <phoneticPr fontId="46"/>
  </si>
  <si>
    <t>○○○○事業に対する寄付</t>
    <phoneticPr fontId="46"/>
  </si>
  <si>
    <t>以上</t>
  </si>
  <si>
    <t xml:space="preserve"> 　</t>
  </si>
  <si>
    <t>＜寄付金振込先＞</t>
  </si>
  <si>
    <t>事　業　計　画　収　支　予　算　書</t>
    <rPh sb="0" eb="3">
      <t>ジギョウ</t>
    </rPh>
    <rPh sb="4" eb="7">
      <t>ケイカク</t>
    </rPh>
    <rPh sb="8" eb="11">
      <t>シュウシ</t>
    </rPh>
    <rPh sb="12" eb="17">
      <t>ヨサンショ</t>
    </rPh>
    <phoneticPr fontId="6"/>
  </si>
  <si>
    <t>協賛金収入・物品協賛内訳書</t>
    <rPh sb="2" eb="3">
      <t>キン</t>
    </rPh>
    <rPh sb="3" eb="5">
      <t>シュウニュウ</t>
    </rPh>
    <rPh sb="6" eb="8">
      <t>ブッピン</t>
    </rPh>
    <rPh sb="8" eb="10">
      <t>キョウサン</t>
    </rPh>
    <phoneticPr fontId="6"/>
  </si>
  <si>
    <t>寄付申出書</t>
    <rPh sb="0" eb="2">
      <t>キフ</t>
    </rPh>
    <rPh sb="2" eb="5">
      <t>モウシデショ</t>
    </rPh>
    <phoneticPr fontId="6"/>
  </si>
  <si>
    <t>寄付申出書</t>
    <phoneticPr fontId="6"/>
  </si>
  <si>
    <t>事業計画書・事業報告書（議案本文）</t>
    <rPh sb="0" eb="2">
      <t>ジギョウ</t>
    </rPh>
    <rPh sb="2" eb="5">
      <t>ケイカクショ</t>
    </rPh>
    <rPh sb="6" eb="8">
      <t>ジギョウ</t>
    </rPh>
    <rPh sb="8" eb="11">
      <t>ホウコクショ</t>
    </rPh>
    <rPh sb="12" eb="14">
      <t>ギアン</t>
    </rPh>
    <rPh sb="14" eb="16">
      <t>ホンブン</t>
    </rPh>
    <phoneticPr fontId="6"/>
  </si>
  <si>
    <t>[様式10]</t>
    <rPh sb="1" eb="3">
      <t>ヨウシキ</t>
    </rPh>
    <phoneticPr fontId="6"/>
  </si>
  <si>
    <t>契約者</t>
    <phoneticPr fontId="6"/>
  </si>
  <si>
    <t>協賛金、協賛物品等導入の場合に必要</t>
    <rPh sb="0" eb="3">
      <t>キョウサンキン</t>
    </rPh>
    <rPh sb="4" eb="6">
      <t>キョウサン</t>
    </rPh>
    <rPh sb="6" eb="8">
      <t>ブッピン</t>
    </rPh>
    <rPh sb="8" eb="9">
      <t>トウ</t>
    </rPh>
    <rPh sb="9" eb="11">
      <t>ドウニュウ</t>
    </rPh>
    <rPh sb="12" eb="14">
      <t>バアイ</t>
    </rPh>
    <rPh sb="15" eb="17">
      <t>ヒツヨウ</t>
    </rPh>
    <phoneticPr fontId="6"/>
  </si>
  <si>
    <t>（費　用　の　部）</t>
  </si>
  <si>
    <t>（裏面に続く）</t>
    <rPh sb="1" eb="3">
      <t>ウラメン</t>
    </rPh>
    <rPh sb="4" eb="5">
      <t>ツヅ</t>
    </rPh>
    <phoneticPr fontId="6"/>
  </si>
  <si>
    <t>当事者双方の責めに帰することができない事由（新型コロナウイルス感染拡大防止のための開催自粛を含む）によって依頼した講演等が実施できなくなったとき又は履行が中途で終了したときには、次の各号に掲げる場合の区分に応じ、それぞれ当該各号に定める割合を謝礼金の金額（源泉所得税及び消費税額を除く）に乗じた額をお支払いします（小数点以下の金額については切り捨てにて計算させていただきます）。</t>
    <rPh sb="0" eb="3">
      <t>トウジシャ</t>
    </rPh>
    <rPh sb="3" eb="5">
      <t>ソウホウ</t>
    </rPh>
    <rPh sb="22" eb="24">
      <t>シンガタ</t>
    </rPh>
    <rPh sb="31" eb="33">
      <t>カンセン</t>
    </rPh>
    <rPh sb="33" eb="35">
      <t>カクダイ</t>
    </rPh>
    <rPh sb="35" eb="37">
      <t>ボウシ</t>
    </rPh>
    <rPh sb="41" eb="43">
      <t>カイサイ</t>
    </rPh>
    <rPh sb="43" eb="45">
      <t>ジシュク</t>
    </rPh>
    <rPh sb="46" eb="47">
      <t>フク</t>
    </rPh>
    <rPh sb="121" eb="124">
      <t>シャレイキン</t>
    </rPh>
    <rPh sb="125" eb="127">
      <t>キンガク</t>
    </rPh>
    <rPh sb="128" eb="130">
      <t>ゲンセン</t>
    </rPh>
    <rPh sb="130" eb="133">
      <t>ショトクゼイ</t>
    </rPh>
    <rPh sb="133" eb="134">
      <t>オヨ</t>
    </rPh>
    <rPh sb="135" eb="138">
      <t>ショウヒゼイ</t>
    </rPh>
    <rPh sb="138" eb="139">
      <t>ガク</t>
    </rPh>
    <rPh sb="140" eb="141">
      <t>ノゾ</t>
    </rPh>
    <rPh sb="157" eb="160">
      <t>ショウスウテン</t>
    </rPh>
    <rPh sb="160" eb="162">
      <t>イカ</t>
    </rPh>
    <rPh sb="163" eb="165">
      <t>キンガク</t>
    </rPh>
    <rPh sb="170" eb="171">
      <t>キ</t>
    </rPh>
    <rPh sb="172" eb="173">
      <t>ス</t>
    </rPh>
    <rPh sb="176" eb="178">
      <t>ケイサン</t>
    </rPh>
    <phoneticPr fontId="6"/>
  </si>
  <si>
    <t>細　目</t>
  </si>
  <si>
    <t>登録料収益</t>
  </si>
  <si>
    <t>寄付金収益</t>
  </si>
  <si>
    <t>企業・団体・個人からの事業に対する寄付金</t>
  </si>
  <si>
    <t>補助金</t>
  </si>
  <si>
    <t>国庫補助金</t>
  </si>
  <si>
    <t>国から事業に対する補助金</t>
  </si>
  <si>
    <t>地方公共団体補助金</t>
  </si>
  <si>
    <t>地方公共団体から事業に対する補助金</t>
  </si>
  <si>
    <t>民間補助金</t>
  </si>
  <si>
    <t>団体から事業に対する補助金</t>
  </si>
  <si>
    <t>助成金</t>
  </si>
  <si>
    <t>国庫助成金</t>
  </si>
  <si>
    <t>国より支出される事業委託金</t>
  </si>
  <si>
    <t>地方公共団体助成金</t>
  </si>
  <si>
    <t>地方公共団体より支出される事業委託金</t>
  </si>
  <si>
    <t>民間助成金</t>
  </si>
  <si>
    <t>団体より支出される事業委託金</t>
  </si>
  <si>
    <t>広告料収益</t>
  </si>
  <si>
    <t>新聞、プログラム等に掲載する広告協賛金</t>
  </si>
  <si>
    <t>販売収益</t>
  </si>
  <si>
    <t>物品等の販売による収入</t>
  </si>
  <si>
    <t>事業繰入金</t>
  </si>
  <si>
    <t>一般会計の事業費からの繰入金</t>
  </si>
  <si>
    <t>雑収益</t>
  </si>
  <si>
    <t>預金利息</t>
  </si>
  <si>
    <t>【収益の部】</t>
    <phoneticPr fontId="6"/>
  </si>
  <si>
    <t>【費用の部】</t>
  </si>
  <si>
    <t>会場費</t>
  </si>
  <si>
    <t>設営費</t>
  </si>
  <si>
    <t>会場の舞台装置及び関連設備の費用</t>
  </si>
  <si>
    <t>レンタル料</t>
  </si>
  <si>
    <t>機材等のレンタル料</t>
  </si>
  <si>
    <t>運送費</t>
  </si>
  <si>
    <t>機材等の運搬料</t>
  </si>
  <si>
    <t>人件費</t>
  </si>
  <si>
    <t>会場設営に関わる業者人件費</t>
  </si>
  <si>
    <t>食事代</t>
  </si>
  <si>
    <t>会場設営に関わるボランティア等の食事代</t>
  </si>
  <si>
    <t>企画・演出費</t>
  </si>
  <si>
    <t>企画費</t>
  </si>
  <si>
    <t>事業、大会等の企画費</t>
  </si>
  <si>
    <t>演出費</t>
  </si>
  <si>
    <t>事業、大会等の演出費</t>
  </si>
  <si>
    <t>企画・演出に伴う旅費交通費</t>
  </si>
  <si>
    <t>消耗品費</t>
  </si>
  <si>
    <t>企画・演出に伴う消耗品費</t>
  </si>
  <si>
    <t>企画・演出に伴うボランティア等の食事代</t>
  </si>
  <si>
    <t>本部団の会場使用料</t>
  </si>
  <si>
    <t>本部団の設営機材等の費用</t>
  </si>
  <si>
    <t>本部団の機材等のレンタル料</t>
  </si>
  <si>
    <t>本部団機材の運搬費</t>
  </si>
  <si>
    <t>事務職員、医師・看護婦等の給与及び謝礼金</t>
  </si>
  <si>
    <t>本部団運営に伴う旅費交通費</t>
  </si>
  <si>
    <t>本部団運営に伴う保険料</t>
  </si>
  <si>
    <t>本部団におけるボランティア等の食事代</t>
  </si>
  <si>
    <t>本部団における通信費</t>
  </si>
  <si>
    <t>渉外活動に関する記念品及び役員等の接遇に関する費用</t>
  </si>
  <si>
    <t>諸謝金</t>
  </si>
  <si>
    <t>講師等に支払った支払金で源泉徴収税を含む費用。記念品との併用不可</t>
  </si>
  <si>
    <t>記念品代</t>
  </si>
  <si>
    <t>講師等に謝礼として渡した記念品（土産）</t>
  </si>
  <si>
    <t>交通費</t>
  </si>
  <si>
    <t>講師等に支払った交通費</t>
  </si>
  <si>
    <t>宿泊費</t>
  </si>
  <si>
    <t>講師等に支払った宿泊費</t>
  </si>
  <si>
    <t>講師等に伴う保険料</t>
  </si>
  <si>
    <t>講師等に対する飲食費用</t>
  </si>
  <si>
    <t>広報活動を行うための会場使用料</t>
  </si>
  <si>
    <t>広報活動を行うための設営機材等の費用</t>
  </si>
  <si>
    <t>広報活動を行うための機材等のレンタル料</t>
  </si>
  <si>
    <t>運営費</t>
  </si>
  <si>
    <t>広報活動に関する企画費用・人件費</t>
  </si>
  <si>
    <t>作成費</t>
  </si>
  <si>
    <t>ＰＲ費</t>
  </si>
  <si>
    <t>招待状・案内状等の送付費用</t>
  </si>
  <si>
    <t>資料費</t>
  </si>
  <si>
    <t>資料に使用のため購入した資料費用</t>
  </si>
  <si>
    <t>資料作成に関する機材レンタル料</t>
  </si>
  <si>
    <t>資料の事前の送付費用・運搬費用</t>
  </si>
  <si>
    <t>報告書・ビデオ等の作成・印刷費（写真・翻訳料・デザイン料等含む）</t>
  </si>
  <si>
    <t>報告書作成に関する機材レンタル料</t>
  </si>
  <si>
    <t>報告書等の送付費用・運搬費用</t>
  </si>
  <si>
    <t>役員渉外費</t>
  </si>
  <si>
    <t>対外役員等の接遇に関する費用</t>
  </si>
  <si>
    <t>渉外活動に関する記念品（土産代も含む）</t>
  </si>
  <si>
    <t>旅費</t>
  </si>
  <si>
    <t>参加記念品費</t>
  </si>
  <si>
    <t>事業参加者に渡す記念品</t>
  </si>
  <si>
    <t>事業に関わる損害保険料等</t>
  </si>
  <si>
    <t>上記以外の通信費</t>
  </si>
  <si>
    <t>事業参加者の会費　</t>
    <phoneticPr fontId="6"/>
  </si>
  <si>
    <t>事業、大会等の会場使用料</t>
    <phoneticPr fontId="6"/>
  </si>
  <si>
    <t>本部団における事務消耗品費</t>
    <phoneticPr fontId="6"/>
  </si>
  <si>
    <t>封筒代等広報に関する消耗品</t>
    <phoneticPr fontId="6"/>
  </si>
  <si>
    <t>性質上他の勘定科目に含まれないもの　振込手数料等</t>
    <rPh sb="18" eb="20">
      <t>フリコミ</t>
    </rPh>
    <rPh sb="20" eb="23">
      <t>テスウリョウ</t>
    </rPh>
    <rPh sb="23" eb="24">
      <t>トウ</t>
    </rPh>
    <phoneticPr fontId="6"/>
  </si>
  <si>
    <t>※請求書は一括請求での受付はできませんので、明細を記載してください。
※請求書に基づいて送金したものは、請求書のほか領収書又は納付済受取書が必要です。なお、請求書・領収書綴は、科目別、日付順に作成して下さい。
※講師料等については、講演等依頼承諾書を添付する。</t>
    <rPh sb="1" eb="4">
      <t>セイキュウショ</t>
    </rPh>
    <rPh sb="5" eb="9">
      <t>イッカツセイキュウ</t>
    </rPh>
    <rPh sb="11" eb="13">
      <t>ウケツケ</t>
    </rPh>
    <rPh sb="22" eb="24">
      <t>メイサイ</t>
    </rPh>
    <rPh sb="25" eb="27">
      <t>キサイ</t>
    </rPh>
    <phoneticPr fontId="38"/>
  </si>
  <si>
    <t>勘定科目の内容説明</t>
    <phoneticPr fontId="6"/>
  </si>
  <si>
    <t>※　変更がある場合は、修正し財審に提出すること</t>
    <rPh sb="2" eb="4">
      <t>ヘンコウ</t>
    </rPh>
    <rPh sb="7" eb="9">
      <t>バアイ</t>
    </rPh>
    <rPh sb="11" eb="13">
      <t>シュウセイ</t>
    </rPh>
    <rPh sb="14" eb="15">
      <t>ザイ</t>
    </rPh>
    <rPh sb="15" eb="16">
      <t>シン</t>
    </rPh>
    <rPh sb="17" eb="19">
      <t>テイシュツ</t>
    </rPh>
    <phoneticPr fontId="6"/>
  </si>
  <si>
    <t>※不要な行は削除すること</t>
    <rPh sb="1" eb="3">
      <t>フヨウ</t>
    </rPh>
    <rPh sb="4" eb="5">
      <t>ギョウ</t>
    </rPh>
    <rPh sb="6" eb="8">
      <t>サクジョ</t>
    </rPh>
    <phoneticPr fontId="6"/>
  </si>
  <si>
    <t>不要な行は削除してください。</t>
    <rPh sb="0" eb="2">
      <t>フヨウ</t>
    </rPh>
    <rPh sb="3" eb="4">
      <t>ギョウ</t>
    </rPh>
    <rPh sb="5" eb="7">
      <t>サクジョ</t>
    </rPh>
    <phoneticPr fontId="6"/>
  </si>
  <si>
    <t>登録料（単価）</t>
    <rPh sb="0" eb="3">
      <t>トウロクリョウ</t>
    </rPh>
    <rPh sb="4" eb="6">
      <t>タンカ</t>
    </rPh>
    <phoneticPr fontId="6"/>
  </si>
  <si>
    <t>［規則様式6］</t>
    <rPh sb="1" eb="3">
      <t>キソク</t>
    </rPh>
    <phoneticPr fontId="6"/>
  </si>
  <si>
    <t>事業名称：</t>
    <rPh sb="2" eb="4">
      <t>メイショウ</t>
    </rPh>
    <phoneticPr fontId="6"/>
  </si>
  <si>
    <t>実施日：</t>
    <phoneticPr fontId="6"/>
  </si>
  <si>
    <t>　　　　　 年　　月　　日（　　）　　　　　　　　</t>
    <phoneticPr fontId="6"/>
  </si>
  <si>
    <t>時　　　間：</t>
    <phoneticPr fontId="6"/>
  </si>
  <si>
    <t>場　　　所：</t>
    <phoneticPr fontId="6"/>
  </si>
  <si>
    <t>出演者：</t>
    <rPh sb="0" eb="3">
      <t>シュツエンシャ</t>
    </rPh>
    <phoneticPr fontId="6"/>
  </si>
  <si>
    <t>　　出演者と契約者（本承諾者）との関係：</t>
    <rPh sb="2" eb="5">
      <t>シュツエンシャ</t>
    </rPh>
    <rPh sb="6" eb="9">
      <t>ケイヤクシャ</t>
    </rPh>
    <rPh sb="10" eb="11">
      <t>ホン</t>
    </rPh>
    <rPh sb="11" eb="13">
      <t>ショウダク</t>
    </rPh>
    <rPh sb="13" eb="14">
      <t>シャ</t>
    </rPh>
    <rPh sb="17" eb="19">
      <t>カンケイ</t>
    </rPh>
    <phoneticPr fontId="6"/>
  </si>
  <si>
    <r>
      <rPr>
        <sz val="10"/>
        <rFont val="ＭＳ Ｐゴシック"/>
        <family val="3"/>
        <charset val="128"/>
      </rPr>
      <t>講演等の形式</t>
    </r>
    <r>
      <rPr>
        <sz val="11"/>
        <rFont val="ＭＳ Ｐゴシック"/>
        <family val="3"/>
        <charset val="128"/>
      </rPr>
      <t>：</t>
    </r>
    <phoneticPr fontId="6"/>
  </si>
  <si>
    <t>契約の種別：</t>
    <phoneticPr fontId="6"/>
  </si>
  <si>
    <t>■</t>
    <phoneticPr fontId="6"/>
  </si>
  <si>
    <t>金融機関名</t>
    <phoneticPr fontId="6"/>
  </si>
  <si>
    <t>支店名</t>
    <phoneticPr fontId="6"/>
  </si>
  <si>
    <t>普通</t>
  </si>
  <si>
    <t>口座名義人</t>
    <phoneticPr fontId="6"/>
  </si>
  <si>
    <t>口座名義人フリガナ</t>
    <phoneticPr fontId="6"/>
  </si>
  <si>
    <t>　　　　 年　　　月　　　日</t>
    <rPh sb="5" eb="6">
      <t>ネン</t>
    </rPh>
    <rPh sb="9" eb="10">
      <t>ガツ</t>
    </rPh>
    <rPh sb="13" eb="14">
      <t>ニチ</t>
    </rPh>
    <phoneticPr fontId="6"/>
  </si>
  <si>
    <t>会場設営費</t>
    <phoneticPr fontId="6"/>
  </si>
  <si>
    <t>企画・演出費</t>
    <phoneticPr fontId="6"/>
  </si>
  <si>
    <t>本部団関係費</t>
    <phoneticPr fontId="6"/>
  </si>
  <si>
    <t>講師関係費</t>
    <phoneticPr fontId="6"/>
  </si>
  <si>
    <t>広報費</t>
    <phoneticPr fontId="6"/>
  </si>
  <si>
    <t>資料作成費</t>
    <phoneticPr fontId="6"/>
  </si>
  <si>
    <t>報告書作成費</t>
    <phoneticPr fontId="6"/>
  </si>
  <si>
    <t>渉外費</t>
    <phoneticPr fontId="6"/>
  </si>
  <si>
    <t>参加記念品費</t>
    <phoneticPr fontId="6"/>
  </si>
  <si>
    <t>保険料</t>
    <phoneticPr fontId="6"/>
  </si>
  <si>
    <t>通信費</t>
    <phoneticPr fontId="6"/>
  </si>
  <si>
    <t>雑費</t>
    <phoneticPr fontId="6"/>
  </si>
  <si>
    <t>予備費</t>
    <phoneticPr fontId="6"/>
  </si>
  <si>
    <t>旅費交通費</t>
    <phoneticPr fontId="6"/>
  </si>
  <si>
    <t>新聞・雑誌等の掲載料、および看板等の事業広報のための費用</t>
    <phoneticPr fontId="6"/>
  </si>
  <si>
    <t>源泉所得税が発生する場合に必要</t>
    <phoneticPr fontId="6"/>
  </si>
  <si>
    <t>○○</t>
    <phoneticPr fontId="6"/>
  </si>
  <si>
    <t>様式16</t>
    <rPh sb="0" eb="2">
      <t>ヨウシキ</t>
    </rPh>
    <phoneticPr fontId="6"/>
  </si>
  <si>
    <t>会場を借りる場合に必要</t>
    <rPh sb="0" eb="2">
      <t>カイジョウ</t>
    </rPh>
    <rPh sb="3" eb="4">
      <t>カ</t>
    </rPh>
    <rPh sb="6" eb="8">
      <t>バアイ</t>
    </rPh>
    <rPh sb="9" eb="11">
      <t>ヒツヨウ</t>
    </rPh>
    <phoneticPr fontId="37"/>
  </si>
  <si>
    <t>会場選定理由書</t>
    <rPh sb="0" eb="7">
      <t>カイジョウセンテイリユウショ</t>
    </rPh>
    <phoneticPr fontId="6"/>
  </si>
  <si>
    <t>摘     要</t>
    <rPh sb="0" eb="1">
      <t>テキ</t>
    </rPh>
    <rPh sb="6" eb="7">
      <t>ヨウ</t>
    </rPh>
    <phoneticPr fontId="6"/>
  </si>
  <si>
    <t xml:space="preserve">※議案上程に必要な資料 デ＝デジタル資料 紙＝紙資料 </t>
    <rPh sb="1" eb="3">
      <t>ギアン</t>
    </rPh>
    <rPh sb="3" eb="5">
      <t>ジョウテイ</t>
    </rPh>
    <rPh sb="6" eb="8">
      <t>ヒツヨウ</t>
    </rPh>
    <rPh sb="9" eb="11">
      <t>シリョウ</t>
    </rPh>
    <rPh sb="18" eb="20">
      <t>シリョウ</t>
    </rPh>
    <rPh sb="21" eb="22">
      <t>カミ</t>
    </rPh>
    <rPh sb="23" eb="24">
      <t>カミ</t>
    </rPh>
    <rPh sb="24" eb="26">
      <t>シリョウ</t>
    </rPh>
    <phoneticPr fontId="6"/>
  </si>
  <si>
    <t>※◎＝必要 ○＝条件または事業により必要
  ●＝押印済み原本が必要</t>
    <rPh sb="13" eb="15">
      <t>ジギョウ</t>
    </rPh>
    <phoneticPr fontId="6"/>
  </si>
  <si>
    <t>細 目</t>
  </si>
  <si>
    <t>※委員会が実施する全事業を記入して下さい。
※予算執行がない場合には「0」を記入して下さい。</t>
  </si>
  <si>
    <t>※勘定科目の細目は会計マニュアルP.15～P.17を参照し、内容に合致するものを使用して下さい。
※見積№と一致しているか確認して、見積書にリンクさせて下さい。
※摘要は何をいくつ使うのか具体的に記入。（数量の根拠が必要）</t>
  </si>
  <si>
    <t>押印してある紙資料を提出
※5万円以下の寄付の場合に使用可能。</t>
    <rPh sb="0" eb="2">
      <t>オウイン</t>
    </rPh>
    <rPh sb="6" eb="9">
      <t>カミシリョウ</t>
    </rPh>
    <rPh sb="10" eb="12">
      <t>テイシュツ</t>
    </rPh>
    <rPh sb="15" eb="17">
      <t>マンエン</t>
    </rPh>
    <rPh sb="17" eb="19">
      <t>イカ</t>
    </rPh>
    <rPh sb="20" eb="22">
      <t>キフ</t>
    </rPh>
    <rPh sb="23" eb="25">
      <t>バアイ</t>
    </rPh>
    <rPh sb="26" eb="28">
      <t>シヨウ</t>
    </rPh>
    <rPh sb="28" eb="30">
      <t>カノウ</t>
    </rPh>
    <phoneticPr fontId="6"/>
  </si>
  <si>
    <t>※決算総額3千万円以上（税抜、預り金含まず）の場合に必要です。
※本会が契約する公認会計士に依頼してください。</t>
    <rPh sb="12" eb="14">
      <t>ゼイヌキ</t>
    </rPh>
    <rPh sb="33" eb="35">
      <t>ホンカイ</t>
    </rPh>
    <rPh sb="36" eb="38">
      <t>ケイヤク</t>
    </rPh>
    <rPh sb="40" eb="45">
      <t>コウニンカイケ</t>
    </rPh>
    <rPh sb="46" eb="48">
      <t>イライ</t>
    </rPh>
    <phoneticPr fontId="38"/>
  </si>
  <si>
    <t>全ての事業につき総予算の5%以内としてください。（子議案は0%）</t>
    <rPh sb="25" eb="26">
      <t>コ</t>
    </rPh>
    <rPh sb="26" eb="28">
      <t>ギアン</t>
    </rPh>
    <phoneticPr fontId="6"/>
  </si>
  <si>
    <t>No</t>
  </si>
  <si>
    <t>No</t>
    <phoneticPr fontId="6"/>
  </si>
  <si>
    <t>※見積書へ見積No.をまたは請求書へ請求No.を記載すること</t>
    <rPh sb="1" eb="4">
      <t>ミツモリショ</t>
    </rPh>
    <rPh sb="5" eb="7">
      <t>ミツ</t>
    </rPh>
    <rPh sb="14" eb="17">
      <t>セイキュウショ</t>
    </rPh>
    <rPh sb="18" eb="20">
      <t>セイキュウ</t>
    </rPh>
    <rPh sb="24" eb="26">
      <t>キサイ</t>
    </rPh>
    <phoneticPr fontId="6"/>
  </si>
  <si>
    <t>1万円以上</t>
    <rPh sb="2" eb="3">
      <t>エン</t>
    </rPh>
    <rPh sb="3" eb="5">
      <t>イジョウ</t>
    </rPh>
    <phoneticPr fontId="6"/>
  </si>
  <si>
    <t>100万円以下</t>
    <rPh sb="3" eb="7">
      <t>マンエンイカ</t>
    </rPh>
    <phoneticPr fontId="6"/>
  </si>
  <si>
    <t>100万円超</t>
    <rPh sb="3" eb="6">
      <t>マンエンチョウ</t>
    </rPh>
    <phoneticPr fontId="6"/>
  </si>
  <si>
    <t>200万円以下</t>
    <rPh sb="3" eb="7">
      <t>マンエンイカ</t>
    </rPh>
    <phoneticPr fontId="6"/>
  </si>
  <si>
    <t>200万円超</t>
    <rPh sb="3" eb="6">
      <t>マンエンチョウ</t>
    </rPh>
    <phoneticPr fontId="6"/>
  </si>
  <si>
    <t>300万円以下</t>
    <rPh sb="3" eb="7">
      <t>マンエンイカ</t>
    </rPh>
    <phoneticPr fontId="6"/>
  </si>
  <si>
    <t>300万円超</t>
    <rPh sb="3" eb="6">
      <t>マンエンチョウ</t>
    </rPh>
    <phoneticPr fontId="6"/>
  </si>
  <si>
    <t>500万円以下</t>
    <rPh sb="3" eb="7">
      <t>マンエンイカ</t>
    </rPh>
    <phoneticPr fontId="6"/>
  </si>
  <si>
    <t>1.個人契約用（3.その他も含む）</t>
    <rPh sb="2" eb="4">
      <t>コジン</t>
    </rPh>
    <rPh sb="4" eb="6">
      <t>ケイヤク</t>
    </rPh>
    <rPh sb="6" eb="7">
      <t>ヨウ</t>
    </rPh>
    <rPh sb="12" eb="13">
      <t>タ</t>
    </rPh>
    <rPh sb="14" eb="15">
      <t>フク</t>
    </rPh>
    <phoneticPr fontId="6"/>
  </si>
  <si>
    <t>※1　　個人契約の場合は原則として源泉所得税が適用となり、税金は差引きの上、日本JCから納付します。</t>
  </si>
  <si>
    <t>注1</t>
  </si>
  <si>
    <t>（1）</t>
  </si>
  <si>
    <t>（2）</t>
  </si>
  <si>
    <t>（3）</t>
  </si>
  <si>
    <t>（4）</t>
  </si>
  <si>
    <t>注2　</t>
  </si>
  <si>
    <t>注3　</t>
  </si>
  <si>
    <t>注4　</t>
  </si>
  <si>
    <t>注5　</t>
  </si>
  <si>
    <t>注6</t>
    <rPh sb="0" eb="1">
      <t>チュウ</t>
    </rPh>
    <phoneticPr fontId="6"/>
  </si>
  <si>
    <t>注8</t>
    <rPh sb="0" eb="1">
      <t>チュウ</t>
    </rPh>
    <phoneticPr fontId="6"/>
  </si>
  <si>
    <t>事業実施日61日前まで</t>
    <rPh sb="0" eb="2">
      <t>ジギョウ</t>
    </rPh>
    <rPh sb="2" eb="4">
      <t>ジッシ</t>
    </rPh>
    <rPh sb="4" eb="5">
      <t>ヒ</t>
    </rPh>
    <rPh sb="7" eb="9">
      <t>ニチマエ</t>
    </rPh>
    <phoneticPr fontId="6"/>
  </si>
  <si>
    <t>事業実施日60日前から31日前</t>
    <rPh sb="0" eb="2">
      <t>ジギョウ</t>
    </rPh>
    <rPh sb="2" eb="4">
      <t>ジッシ</t>
    </rPh>
    <rPh sb="4" eb="5">
      <t>ヒ</t>
    </rPh>
    <rPh sb="7" eb="9">
      <t>ニチマエ</t>
    </rPh>
    <rPh sb="13" eb="15">
      <t>ニチマエ</t>
    </rPh>
    <phoneticPr fontId="6"/>
  </si>
  <si>
    <t>事業実施日30日前から7日前</t>
    <rPh sb="0" eb="2">
      <t>ジギョウ</t>
    </rPh>
    <rPh sb="2" eb="4">
      <t>ジッシ</t>
    </rPh>
    <rPh sb="4" eb="5">
      <t>ヒ</t>
    </rPh>
    <rPh sb="7" eb="9">
      <t>ニチマエ</t>
    </rPh>
    <rPh sb="12" eb="14">
      <t>ニチマエ</t>
    </rPh>
    <phoneticPr fontId="6"/>
  </si>
  <si>
    <t>事業実施日6日前から事業当日</t>
    <rPh sb="0" eb="2">
      <t>ジギョウ</t>
    </rPh>
    <rPh sb="2" eb="4">
      <t>ジッシ</t>
    </rPh>
    <rPh sb="4" eb="5">
      <t>ヒ</t>
    </rPh>
    <rPh sb="6" eb="8">
      <t>ニチマエ</t>
    </rPh>
    <rPh sb="10" eb="12">
      <t>ジギョウ</t>
    </rPh>
    <rPh sb="12" eb="14">
      <t>トウジツ</t>
    </rPh>
    <phoneticPr fontId="6"/>
  </si>
  <si>
    <t>0割</t>
    <rPh sb="1" eb="2">
      <t>ワリ</t>
    </rPh>
    <phoneticPr fontId="6"/>
  </si>
  <si>
    <t>1割5分</t>
    <rPh sb="1" eb="2">
      <t>ワリ</t>
    </rPh>
    <rPh sb="3" eb="4">
      <t>ブ</t>
    </rPh>
    <phoneticPr fontId="6"/>
  </si>
  <si>
    <t>3割</t>
    <rPh sb="1" eb="2">
      <t>ワリ</t>
    </rPh>
    <phoneticPr fontId="6"/>
  </si>
  <si>
    <t>10割</t>
    <rPh sb="2" eb="3">
      <t>ワリ</t>
    </rPh>
    <phoneticPr fontId="6"/>
  </si>
  <si>
    <t>注9　</t>
  </si>
  <si>
    <t>注10</t>
    <rPh sb="0" eb="1">
      <t>チュウ</t>
    </rPh>
    <phoneticPr fontId="6"/>
  </si>
  <si>
    <t>　　（=10%×102.1%),100万円超える場合の超える部分は20.42%（=20%×102.1%）</t>
  </si>
  <si>
    <t>1）個人（外国人を除く）への支払い　　※ ㈱・㈲ 等の法人格がない個人事業者を含む</t>
    <rPh sb="25" eb="26">
      <t>トウ</t>
    </rPh>
    <rPh sb="27" eb="29">
      <t>ホウジン</t>
    </rPh>
    <rPh sb="29" eb="30">
      <t>カク</t>
    </rPh>
    <rPh sb="33" eb="35">
      <t>コジン</t>
    </rPh>
    <rPh sb="35" eb="38">
      <t>ジギョウシャ</t>
    </rPh>
    <rPh sb="39" eb="40">
      <t>フク</t>
    </rPh>
    <phoneticPr fontId="6"/>
  </si>
  <si>
    <t>※源泉徴収税額（合計税額）は，同一人物に対する1回の支払金額が100万円以下の場合10.21%</t>
  </si>
  <si>
    <t>1）納付に際しては、源泉所得税納付報告書［様式54］をご参考の上、お近くの税務署で報酬用の納付書を入手して頂き、
　　ご記入下さい。</t>
  </si>
  <si>
    <t>2）外国人への支払い</t>
  </si>
  <si>
    <t>3　契約時点（見積りの時点）で支払報酬金額が源泉込額なのか、手取額なのかを確認をすることがトラブルを避けるために必要です。</t>
  </si>
  <si>
    <t>1.源泉所得税の支払先別の取扱い</t>
    <rPh sb="4" eb="6">
      <t>ショトク</t>
    </rPh>
    <rPh sb="6" eb="7">
      <t>ゼイ</t>
    </rPh>
    <phoneticPr fontId="6"/>
  </si>
  <si>
    <t>2.源泉所得税納付及び徴収手順</t>
    <rPh sb="11" eb="13">
      <t>チョウシュウ</t>
    </rPh>
    <phoneticPr fontId="6"/>
  </si>
  <si>
    <t>3.源泉徴収の注意事項</t>
  </si>
  <si>
    <t>4　平成25年1月から25年間で生ずる所得について源泉徴収する際には，所得税の2.1％相当分である復興特別所得税を併せて 徴収しなければなりません（復興財源確保法28）</t>
  </si>
  <si>
    <t>　ア）講師、通訳等個人への支払いのうち、外国人に対する支払いは、原則として、20.42%の源泉徴収</t>
  </si>
  <si>
    <t>　イ）外国人のうち、日本国内に継続して1年以上居住した人、又は1年以上居住することを必要とする職業を有する場合には、日本国居住者とみなされるので、10.21%の源泉徴収</t>
  </si>
  <si>
    <t>2）各協議会は、相手方口座に報酬の手取額を支払うと同時に、源泉所得税額を翌月10日迄に上述の納付書を添えて
　　金融機関で納付して頂きます。</t>
  </si>
  <si>
    <t>B.地区・ブロック協議会の場合</t>
  </si>
  <si>
    <t>FAX</t>
  </si>
  <si>
    <t>2　　協　賛　金　：</t>
  </si>
  <si>
    <t>2　分割の場合（別紙のとおりの条件で）</t>
  </si>
  <si>
    <t>　1　協 賛 期 間　：</t>
  </si>
  <si>
    <t>1　一括　　2　分割</t>
  </si>
  <si>
    <t>　3　そ　 の　 他　：</t>
  </si>
  <si>
    <t>1.（事業・活動の内容）</t>
  </si>
  <si>
    <t>2.（協賛内容）</t>
  </si>
  <si>
    <t>3.（中間報告）</t>
  </si>
  <si>
    <t>4.（報告書の提出）</t>
  </si>
  <si>
    <t>5.（協　議）</t>
  </si>
  <si>
    <t>1源泉所得税グロスアップ計算（手取額から支払金額を逆算する方法）</t>
    <rPh sb="1" eb="3">
      <t>ゲンセン</t>
    </rPh>
    <rPh sb="3" eb="6">
      <t>ショトクゼイ</t>
    </rPh>
    <rPh sb="12" eb="14">
      <t>ケイサン</t>
    </rPh>
    <rPh sb="15" eb="17">
      <t>テドリ</t>
    </rPh>
    <rPh sb="17" eb="18">
      <t>ガク</t>
    </rPh>
    <rPh sb="20" eb="22">
      <t>シハライ</t>
    </rPh>
    <rPh sb="22" eb="24">
      <t>キンガク</t>
    </rPh>
    <rPh sb="25" eb="27">
      <t>ギャクサン</t>
    </rPh>
    <rPh sb="29" eb="31">
      <t>ホウホウ</t>
    </rPh>
    <phoneticPr fontId="6"/>
  </si>
  <si>
    <t>円 ※1）</t>
  </si>
  <si>
    <t>出演者が講演等で使用した資料のみを利用する場合（文章化したもの、録音・録画、または録画物とあわせて利用しない場合）は、注1の規定と異なり、別途許諾を得るものとします。また、類型のなき利用態様については別途協議の上、利用の可否・対価等につき決するものとします。</t>
  </si>
  <si>
    <t>　　　　（注）1．前期まで実績のある企業は、実績欄の有に○印を付け、摘要欄に過去の</t>
    <rPh sb="5" eb="6">
      <t>チュウ</t>
    </rPh>
    <rPh sb="9" eb="11">
      <t>ゼンキ</t>
    </rPh>
    <rPh sb="13" eb="15">
      <t>ジッセキ</t>
    </rPh>
    <rPh sb="18" eb="20">
      <t>キギョウ</t>
    </rPh>
    <rPh sb="22" eb="24">
      <t>ジッセキ</t>
    </rPh>
    <rPh sb="24" eb="25">
      <t>ラン</t>
    </rPh>
    <rPh sb="26" eb="27">
      <t>ユウ</t>
    </rPh>
    <rPh sb="29" eb="30">
      <t>イン</t>
    </rPh>
    <rPh sb="31" eb="32">
      <t>ツ</t>
    </rPh>
    <rPh sb="34" eb="36">
      <t>テキヨウ</t>
    </rPh>
    <rPh sb="36" eb="37">
      <t>ラン</t>
    </rPh>
    <rPh sb="38" eb="40">
      <t>カコ</t>
    </rPh>
    <phoneticPr fontId="6"/>
  </si>
  <si>
    <t>　青年会議所会館1階</t>
  </si>
  <si>
    <t>[様式12]</t>
  </si>
  <si>
    <t>1．収益の部</t>
    <rPh sb="2" eb="4">
      <t>シュウエキ</t>
    </rPh>
    <rPh sb="5" eb="6">
      <t>ブ</t>
    </rPh>
    <phoneticPr fontId="6"/>
  </si>
  <si>
    <t>[様式14]</t>
  </si>
  <si>
    <t>1.　使用領収書の控え</t>
    <rPh sb="3" eb="5">
      <t>シヨウ</t>
    </rPh>
    <rPh sb="5" eb="8">
      <t>リョウシュウショ</t>
    </rPh>
    <rPh sb="9" eb="10">
      <t>ヒカ</t>
    </rPh>
    <phoneticPr fontId="6"/>
  </si>
  <si>
    <t>1 納付書上部の税務署名の左側「年度」欄に今年の和暦年をご記入ください。</t>
  </si>
  <si>
    <t>2支払金額から手取り額を計算する方法</t>
    <rPh sb="1" eb="3">
      <t>シハライ</t>
    </rPh>
    <rPh sb="3" eb="5">
      <t>キンガク</t>
    </rPh>
    <rPh sb="7" eb="9">
      <t>テド</t>
    </rPh>
    <rPh sb="10" eb="11">
      <t>ガク</t>
    </rPh>
    <rPh sb="12" eb="14">
      <t>ケイサン</t>
    </rPh>
    <rPh sb="16" eb="18">
      <t>ホウホウ</t>
    </rPh>
    <phoneticPr fontId="6"/>
  </si>
  <si>
    <t>※2）</t>
  </si>
  <si>
    <t>　　　　　　　2．物品内容については、内容を協賛物品に記入してください。</t>
    <rPh sb="9" eb="11">
      <t>ブッピン</t>
    </rPh>
    <rPh sb="11" eb="13">
      <t>ナイヨウ</t>
    </rPh>
    <rPh sb="19" eb="21">
      <t>ナイヨウ</t>
    </rPh>
    <rPh sb="22" eb="24">
      <t>キョウサン</t>
    </rPh>
    <rPh sb="24" eb="26">
      <t>ブッピン</t>
    </rPh>
    <rPh sb="27" eb="29">
      <t>キニュウ</t>
    </rPh>
    <phoneticPr fontId="6"/>
  </si>
  <si>
    <t>2．目　的：</t>
  </si>
  <si>
    <t>非課税収益2</t>
    <rPh sb="0" eb="3">
      <t>ヒカゼイ</t>
    </rPh>
    <rPh sb="3" eb="5">
      <t>シュウエキ</t>
    </rPh>
    <phoneticPr fontId="6"/>
  </si>
  <si>
    <t>2．費用の部</t>
    <rPh sb="2" eb="4">
      <t>ヒヨウ</t>
    </rPh>
    <rPh sb="5" eb="6">
      <t>ブ</t>
    </rPh>
    <phoneticPr fontId="6"/>
  </si>
  <si>
    <t>2.　未使用領収書</t>
    <rPh sb="3" eb="6">
      <t>ミシヨウ</t>
    </rPh>
    <rPh sb="6" eb="9">
      <t>リョウシュウショ</t>
    </rPh>
    <phoneticPr fontId="6"/>
  </si>
  <si>
    <t>[様式52]</t>
  </si>
  <si>
    <t>（2）納付に際しては、お近くの税務署で以下の納付先税務署、税務署番号、整理番号をお伝え頂いた上で、</t>
  </si>
  <si>
    <t>2「納期等の区分」欄に、講師へ報酬を支払った和暦年と月をご記入ください。</t>
    <rPh sb="2" eb="4">
      <t>ノウキ</t>
    </rPh>
    <rPh sb="4" eb="5">
      <t>トウ</t>
    </rPh>
    <rPh sb="6" eb="8">
      <t>クブン</t>
    </rPh>
    <phoneticPr fontId="6"/>
  </si>
  <si>
    <t>定形外（角2）</t>
    <rPh sb="0" eb="3">
      <t>テイケイガイ</t>
    </rPh>
    <rPh sb="4" eb="5">
      <t>カク</t>
    </rPh>
    <phoneticPr fontId="6"/>
  </si>
  <si>
    <t>定形外（角2マチ付）</t>
    <rPh sb="0" eb="3">
      <t>テイケイガイ</t>
    </rPh>
    <rPh sb="4" eb="5">
      <t>カク</t>
    </rPh>
    <rPh sb="8" eb="9">
      <t>ヅケ</t>
    </rPh>
    <phoneticPr fontId="6"/>
  </si>
  <si>
    <t>　　　　　　　3．不要な行は削除してください。</t>
    <rPh sb="9" eb="11">
      <t>フヨウ</t>
    </rPh>
    <rPh sb="12" eb="13">
      <t>ギョウ</t>
    </rPh>
    <rPh sb="14" eb="16">
      <t>サクジョ</t>
    </rPh>
    <phoneticPr fontId="6"/>
  </si>
  <si>
    <t>特定収益3</t>
    <rPh sb="0" eb="2">
      <t>トクテイ</t>
    </rPh>
    <rPh sb="2" eb="4">
      <t>シュウエキ</t>
    </rPh>
    <phoneticPr fontId="6"/>
  </si>
  <si>
    <t>3.　事業報告書</t>
    <rPh sb="3" eb="5">
      <t>ジギョウ</t>
    </rPh>
    <rPh sb="5" eb="8">
      <t>ホウコクショ</t>
    </rPh>
    <phoneticPr fontId="6"/>
  </si>
  <si>
    <t>[様式53]</t>
  </si>
  <si>
    <t>（3）入手した納付書へ、以下の通りご記入ください。</t>
  </si>
  <si>
    <t>3「区分」欄、「人員」欄をご記入ください。</t>
  </si>
  <si>
    <t>●納付書記載例〈　講師等謝礼として手取額で3万円を講師へ支払う場合　〉</t>
  </si>
  <si>
    <t>定形（長3）</t>
    <rPh sb="0" eb="2">
      <t>テイケイ</t>
    </rPh>
    <rPh sb="3" eb="4">
      <t>チョウ</t>
    </rPh>
    <phoneticPr fontId="6"/>
  </si>
  <si>
    <t>その他収益4</t>
    <rPh sb="0" eb="3">
      <t>ソノタ</t>
    </rPh>
    <rPh sb="3" eb="5">
      <t>シュウエキ</t>
    </rPh>
    <phoneticPr fontId="6"/>
  </si>
  <si>
    <t>4.　財審様式10、11（事業収支決算報告書、明細書）</t>
    <rPh sb="3" eb="5">
      <t>ザイシン</t>
    </rPh>
    <rPh sb="5" eb="7">
      <t>ヨウシキ</t>
    </rPh>
    <rPh sb="13" eb="15">
      <t>ジギョウ</t>
    </rPh>
    <rPh sb="15" eb="17">
      <t>シュウシ</t>
    </rPh>
    <rPh sb="17" eb="19">
      <t>ケッサン</t>
    </rPh>
    <rPh sb="19" eb="22">
      <t>ホウコクショ</t>
    </rPh>
    <rPh sb="23" eb="26">
      <t>メイサイショ</t>
    </rPh>
    <phoneticPr fontId="6"/>
  </si>
  <si>
    <t>4「支払額」欄に、源泉税額を含む報酬総額をご記入ください。</t>
  </si>
  <si>
    <t>（4）納付（源泉税の支払い）は、全国の金融機関・郵便局どこでも可能です。</t>
  </si>
  <si>
    <t>［財審様式5］</t>
  </si>
  <si>
    <t>5「税額」欄に、納付する源泉税額をご記入ください。</t>
  </si>
  <si>
    <t>6「本税」欄と「合計額」欄に、納付する源泉税額の合計額をご記入ください。</t>
  </si>
  <si>
    <t>8【徴収義務者】欄の「電話」欄に、納付された方のご連絡先をご記入くだい。</t>
  </si>
  <si>
    <t>9【徴収義務者】欄の「氏名」欄に団体名（公益社団法人日本青年会議所）とご記入ください。</t>
    <rPh sb="16" eb="18">
      <t>ダンタイ</t>
    </rPh>
    <rPh sb="18" eb="19">
      <t>メイ</t>
    </rPh>
    <rPh sb="28" eb="30">
      <t>セイネン</t>
    </rPh>
    <rPh sb="30" eb="33">
      <t>カイギショ</t>
    </rPh>
    <rPh sb="36" eb="38">
      <t>キニュウ</t>
    </rPh>
    <phoneticPr fontId="6"/>
  </si>
  <si>
    <t>本承諾書記載の事業実施日30日前を経過後の貴団体都合によるキャンセルの場合は、謝礼金の10％相当額（源泉所得税額・消費税額を除く）を違約金として申し受けます。</t>
  </si>
  <si>
    <t>課税収益1
税率10％</t>
    <rPh sb="0" eb="2">
      <t>カゼイ</t>
    </rPh>
    <rPh sb="2" eb="4">
      <t>シュウエキ</t>
    </rPh>
    <rPh sb="6" eb="8">
      <t>ゼイリツ</t>
    </rPh>
    <phoneticPr fontId="6"/>
  </si>
  <si>
    <t>課税支出1
税率10％</t>
    <rPh sb="0" eb="2">
      <t>カゼイ</t>
    </rPh>
    <rPh sb="2" eb="4">
      <t>シシュツ</t>
    </rPh>
    <rPh sb="6" eb="8">
      <t>ゼイリツ</t>
    </rPh>
    <phoneticPr fontId="6"/>
  </si>
  <si>
    <t>（1）講師謝礼等の報酬に対する源泉所得税は、報酬支払月の翌月10日までに地区又はブロック単位で納付</t>
  </si>
  <si>
    <t>【納　付　先】　　麹町税務署（税務署番号：31017）</t>
  </si>
  <si>
    <t>【整理 番号】　　00427705（徴収義務者番号）</t>
    <rPh sb="1" eb="3">
      <t>セイリ</t>
    </rPh>
    <rPh sb="4" eb="6">
      <t>バンゴウ</t>
    </rPh>
    <phoneticPr fontId="6"/>
  </si>
  <si>
    <t>[様式15]</t>
    <phoneticPr fontId="6"/>
  </si>
  <si>
    <t>[様式16]</t>
    <phoneticPr fontId="6"/>
  </si>
  <si>
    <t>財審様式（本シ-ト）</t>
    <rPh sb="0" eb="1">
      <t>ザイ</t>
    </rPh>
    <rPh sb="1" eb="2">
      <t>シン</t>
    </rPh>
    <rPh sb="2" eb="4">
      <t>ヨウシキ</t>
    </rPh>
    <rPh sb="5" eb="6">
      <t>ホン</t>
    </rPh>
    <phoneticPr fontId="6"/>
  </si>
  <si>
    <t>消費税等計算シ-ト</t>
  </si>
  <si>
    <t>事務局に集約し、スキャンコピ-を添付</t>
    <rPh sb="0" eb="3">
      <t>ジムキョク</t>
    </rPh>
    <rPh sb="4" eb="6">
      <t>シュウヤク</t>
    </rPh>
    <rPh sb="16" eb="18">
      <t>テンプ</t>
    </rPh>
    <phoneticPr fontId="6"/>
  </si>
  <si>
    <t>※ラインミ-ティング・財審事前確認での意見と対応は、「前回までの流れ」に必ず記入して下さい。特にない場合は「特になし」とご記入下さい。理事会上程の議案本文を理事会前に提出。</t>
    <rPh sb="11" eb="12">
      <t>ザイ</t>
    </rPh>
    <rPh sb="12" eb="13">
      <t>シン</t>
    </rPh>
    <rPh sb="13" eb="15">
      <t>ジゼン</t>
    </rPh>
    <rPh sb="15" eb="17">
      <t>カクニン</t>
    </rPh>
    <rPh sb="67" eb="70">
      <t>リジカイ</t>
    </rPh>
    <rPh sb="70" eb="72">
      <t>ジョウテイ</t>
    </rPh>
    <rPh sb="73" eb="75">
      <t>ギアン</t>
    </rPh>
    <rPh sb="75" eb="77">
      <t>ホンブン</t>
    </rPh>
    <rPh sb="78" eb="81">
      <t>リジカイ</t>
    </rPh>
    <rPh sb="81" eb="82">
      <t>マエ</t>
    </rPh>
    <rPh sb="83" eb="85">
      <t>テイシュツ</t>
    </rPh>
    <phoneticPr fontId="6"/>
  </si>
  <si>
    <t>※必ず別記「勘定科目」を遵守して下さい。
※予備費は全ての事業につき、事業予算の5%以内として下さい。
※京都会議・サマ-コンファレンス・全国大会におけるフォ-ラム・セミナ-等の子議案については、それぞれ総務委員会・サマ-コ-ファレンス特別委員会・全国大会運営会議と予算調整をして下さい。</t>
  </si>
  <si>
    <t>※講師にご講演等を依頼する場合は、必ずご本人確認の上で必要事項を記入し、支払約定日及び方法、源泉税支払い、マイナンバ-取得等の重要事項を再度ご確認の上、財審の協議後に署名捺印を頂いて下さい。
※特に指定がない場合の支払い予定日は事業終了後2ヶ月以降にして下さい。
※講師諸謝金が0円でも、原則として講師等出演依頼承諾書を作成して下さい。
※印紙は理事会承認後、事務局で購入、貼付をします。
※決算時には請求書と同じ扱いになります。
※法人の場合は記名押印や電子印でも可</t>
    <rPh sb="217" eb="219">
      <t>ホウジン</t>
    </rPh>
    <rPh sb="220" eb="222">
      <t>バアイ</t>
    </rPh>
    <phoneticPr fontId="6"/>
  </si>
  <si>
    <t>預金通帳のコピ-</t>
    <rPh sb="0" eb="4">
      <t>ヨキンツウチョウ</t>
    </rPh>
    <phoneticPr fontId="38"/>
  </si>
  <si>
    <t>アルバイト、通訳、アドバイザ-等の人件費</t>
  </si>
  <si>
    <t>招待状・案内状・ポスタ-・チラシ・広報ビデオ等の作成印刷費</t>
  </si>
  <si>
    <t>ビデオ・イラスト・当日配布資料・アンケ-ト等の作成印刷費用</t>
    <rPh sb="21" eb="22">
      <t>トウ</t>
    </rPh>
    <phoneticPr fontId="6"/>
  </si>
  <si>
    <t>テ-プ・フィルム等資料作成の消耗品</t>
  </si>
  <si>
    <t>テ-プ・フィルム等報告書作成の消耗品</t>
  </si>
  <si>
    <t>事業・セミナ-等を行うために要した交通費</t>
  </si>
  <si>
    <t>事業・セミナ-等に行うために要した宿泊費</t>
  </si>
  <si>
    <t>事業・セミナ-等に行うために要した旅費</t>
  </si>
  <si>
    <t>※シ-ト内の「テキストボックス」は印刷されません</t>
    <rPh sb="4" eb="5">
      <t>ナイ</t>
    </rPh>
    <rPh sb="17" eb="19">
      <t>インサツ</t>
    </rPh>
    <phoneticPr fontId="6"/>
  </si>
  <si>
    <t>テ-マ［　　　　　　　　　　　　　]</t>
  </si>
  <si>
    <t>※契約形態が個人で源泉が発生する場合にはマイナンバ-に関する書式</t>
    <rPh sb="1" eb="3">
      <t>ケイヤク</t>
    </rPh>
    <rPh sb="3" eb="5">
      <t>ケイタイ</t>
    </rPh>
    <rPh sb="6" eb="8">
      <t>コジン</t>
    </rPh>
    <rPh sb="9" eb="11">
      <t>ゲンセン</t>
    </rPh>
    <rPh sb="12" eb="14">
      <t>ハッセイ</t>
    </rPh>
    <rPh sb="16" eb="18">
      <t>バアイ</t>
    </rPh>
    <rPh sb="27" eb="28">
      <t>カン</t>
    </rPh>
    <rPh sb="30" eb="32">
      <t>ショシキ</t>
    </rPh>
    <phoneticPr fontId="6"/>
  </si>
  <si>
    <t>　 (規則様式4別表)が必要となりますが、絶対にデ-タ化したり、参考資料</t>
    <rPh sb="3" eb="5">
      <t>キソク</t>
    </rPh>
    <rPh sb="5" eb="7">
      <t>ヨウシキ</t>
    </rPh>
    <rPh sb="8" eb="10">
      <t>ベッピョウ</t>
    </rPh>
    <rPh sb="12" eb="14">
      <t>ヒツヨウ</t>
    </rPh>
    <rPh sb="21" eb="23">
      <t>ゼッタイ</t>
    </rPh>
    <rPh sb="27" eb="28">
      <t>カ</t>
    </rPh>
    <rPh sb="32" eb="34">
      <t>サンコウ</t>
    </rPh>
    <rPh sb="34" eb="36">
      <t>シリョウ</t>
    </rPh>
    <phoneticPr fontId="6"/>
  </si>
  <si>
    <t>　 また、マイナンバ-取得後に、万が一、講師が変更になった場合は、</t>
  </si>
  <si>
    <t>講演等出演に関する事前広報について、新聞、テレビ、ラジオ等の各種広告媒体並びに公益社団法人 日本青年会議所ホ-ムペ-ジ及び広報誌への指定を受けた写真の掲載　及び講演要旨、講師プロフィ-ルの掲載</t>
  </si>
  <si>
    <t>　ア）講師、臨時事務員、アルバイト、デザイナ-等個人に支払う場合</t>
    <rPh sb="23" eb="24">
      <t>ナド</t>
    </rPh>
    <rPh sb="30" eb="32">
      <t>バアイ</t>
    </rPh>
    <phoneticPr fontId="6"/>
  </si>
  <si>
    <t>1　現金で支給する交通費（お車代）や宿泊費、高額な物品、現金に交換可能な物品（商品券等）に対しても源泉所得税が必要となります。その際、講師出演依頼に伴うマイナンバ-提出について[財審様式6別表]を用いて、マイナンバ-を先方から取得し、事務局に連絡してください。</t>
    <rPh sb="51" eb="54">
      <t>ショトクゼイ</t>
    </rPh>
    <phoneticPr fontId="6"/>
  </si>
  <si>
    <t>2　交通費や宿泊費は、現金で支給することは極力避け、実際に必要な額をチケットやク-ポンでお支払いさせていただくように調整して下さい。</t>
    <rPh sb="58" eb="60">
      <t>チョウセイ</t>
    </rPh>
    <rPh sb="62" eb="63">
      <t>クダ</t>
    </rPh>
    <phoneticPr fontId="6"/>
  </si>
  <si>
    <t>消　費　税　等　計　算　シ　-　ト</t>
    <rPh sb="0" eb="5">
      <t>ショウヒゼイ</t>
    </rPh>
    <rPh sb="6" eb="7">
      <t>トウ</t>
    </rPh>
    <rPh sb="8" eb="11">
      <t>ケイサン</t>
    </rPh>
    <phoneticPr fontId="6"/>
  </si>
  <si>
    <t>6.　特別領収書を業者から納品された際の納品書のコピ-</t>
    <rPh sb="3" eb="5">
      <t>トクベツ</t>
    </rPh>
    <rPh sb="5" eb="8">
      <t>リョウシュウショ</t>
    </rPh>
    <rPh sb="9" eb="11">
      <t>ギョウシャ</t>
    </rPh>
    <rPh sb="13" eb="15">
      <t>ノウヒン</t>
    </rPh>
    <rPh sb="18" eb="19">
      <t>サイ</t>
    </rPh>
    <rPh sb="20" eb="23">
      <t>ノウヒンショ</t>
    </rPh>
    <phoneticPr fontId="6"/>
  </si>
  <si>
    <t>ペ-ジ：</t>
  </si>
  <si>
    <t>前ペ-ジよりの繰越金額</t>
  </si>
  <si>
    <t>マイナンバ-
取得確認欄</t>
    <rPh sb="7" eb="9">
      <t>シュトク</t>
    </rPh>
    <rPh sb="9" eb="11">
      <t>カクニン</t>
    </rPh>
    <rPh sb="11" eb="12">
      <t>ラン</t>
    </rPh>
    <phoneticPr fontId="6"/>
  </si>
  <si>
    <t xml:space="preserve">      納付後は、速やかに源泉所得税納付報告書（前ペ-ジ参照）を返信先明記の上、</t>
    <rPh sb="26" eb="27">
      <t>ゼン</t>
    </rPh>
    <phoneticPr fontId="6"/>
  </si>
  <si>
    <t>国際アカデミ-事業用通帳</t>
    <rPh sb="0" eb="2">
      <t>コクサイ</t>
    </rPh>
    <rPh sb="7" eb="9">
      <t>ジギョウ</t>
    </rPh>
    <rPh sb="9" eb="10">
      <t>ヨウ</t>
    </rPh>
    <phoneticPr fontId="6"/>
  </si>
  <si>
    <t>-</t>
  </si>
  <si>
    <t>源泉所得税＝支給額-手取額</t>
    <rPh sb="0" eb="2">
      <t>ゲンセン</t>
    </rPh>
    <rPh sb="2" eb="4">
      <t>ショトク</t>
    </rPh>
    <rPh sb="4" eb="5">
      <t>ゼイ</t>
    </rPh>
    <rPh sb="6" eb="9">
      <t>シキュウガク</t>
    </rPh>
    <rPh sb="10" eb="12">
      <t>テド</t>
    </rPh>
    <rPh sb="12" eb="13">
      <t>ガク</t>
    </rPh>
    <phoneticPr fontId="6"/>
  </si>
  <si>
    <t>FAX：</t>
  </si>
  <si>
    <t>会場選定理由書一覧表</t>
    <rPh sb="0" eb="7">
      <t>カイジョウセンテイリユウショ</t>
    </rPh>
    <rPh sb="7" eb="10">
      <t>イチランヒョウ</t>
    </rPh>
    <phoneticPr fontId="6"/>
  </si>
  <si>
    <t>様式17</t>
    <rPh sb="0" eb="2">
      <t>ヨウシキ</t>
    </rPh>
    <phoneticPr fontId="6"/>
  </si>
  <si>
    <t>会場を借りる場合に必要（1会場の場合は様式16のみで可）</t>
    <rPh sb="0" eb="2">
      <t>カイジョウ</t>
    </rPh>
    <rPh sb="3" eb="4">
      <t>カ</t>
    </rPh>
    <rPh sb="6" eb="8">
      <t>バアイ</t>
    </rPh>
    <rPh sb="9" eb="11">
      <t>ヒツヨウ</t>
    </rPh>
    <rPh sb="13" eb="15">
      <t>カイジョウ</t>
    </rPh>
    <rPh sb="16" eb="18">
      <t>バアイ</t>
    </rPh>
    <rPh sb="19" eb="21">
      <t>ヨウシキ</t>
    </rPh>
    <rPh sb="26" eb="27">
      <t>カ</t>
    </rPh>
    <phoneticPr fontId="37"/>
  </si>
  <si>
    <t>[様式17]</t>
    <phoneticPr fontId="6"/>
  </si>
  <si>
    <t xml:space="preserve">      メ-ル（grp4@scrt.jaycee.or.jp）送信でご報告ください。</t>
    <rPh sb="33" eb="35">
      <t>ソウシン</t>
    </rPh>
    <rPh sb="37" eb="39">
      <t>ホウコク</t>
    </rPh>
    <phoneticPr fontId="6"/>
  </si>
  <si>
    <t>メ-ル（grp4@scrt.jaycee.or.jp)送信をお願いします。</t>
    <rPh sb="27" eb="29">
      <t>ソウシン</t>
    </rPh>
    <phoneticPr fontId="6"/>
  </si>
  <si>
    <t>細目入れてください</t>
    <rPh sb="0" eb="3">
      <t>サイモクイ</t>
    </rPh>
    <phoneticPr fontId="6"/>
  </si>
  <si>
    <t>＊差異の発生した科目・細目のみを項目に記入して下さい。</t>
    <phoneticPr fontId="6"/>
  </si>
  <si>
    <t>＊理由・内容は出来るだけ詳しく記入下さい。</t>
    <phoneticPr fontId="6"/>
  </si>
  <si>
    <t>＊不要な行は全て削除して下さい。</t>
    <phoneticPr fontId="6"/>
  </si>
  <si>
    <t>（　　　　）　1 発行枚数が多く、領収書綴り（手書き）で対応できないため。</t>
    <rPh sb="9" eb="11">
      <t>ハッコウ</t>
    </rPh>
    <rPh sb="11" eb="13">
      <t>マイスウ</t>
    </rPh>
    <rPh sb="14" eb="15">
      <t>オオ</t>
    </rPh>
    <rPh sb="17" eb="20">
      <t>リョウシュウショ</t>
    </rPh>
    <rPh sb="20" eb="21">
      <t>ツヅ</t>
    </rPh>
    <rPh sb="23" eb="25">
      <t>テガ</t>
    </rPh>
    <rPh sb="28" eb="30">
      <t>タイオウ</t>
    </rPh>
    <phoneticPr fontId="6"/>
  </si>
  <si>
    <t>（　　　　）　2 領収書の一部に、登録証を兼ねたデザインで発行するため。</t>
    <rPh sb="9" eb="12">
      <t>リョウシュウショ</t>
    </rPh>
    <rPh sb="13" eb="15">
      <t>イチブ</t>
    </rPh>
    <rPh sb="17" eb="19">
      <t>トウロク</t>
    </rPh>
    <rPh sb="19" eb="20">
      <t>ショウ</t>
    </rPh>
    <rPh sb="21" eb="22">
      <t>カ</t>
    </rPh>
    <rPh sb="29" eb="31">
      <t>ハッコウ</t>
    </rPh>
    <phoneticPr fontId="6"/>
  </si>
  <si>
    <t>（　　　　）　3 その他：下記余白に具体的に記述ください。</t>
    <rPh sb="11" eb="12">
      <t>ホカ</t>
    </rPh>
    <rPh sb="13" eb="15">
      <t>カキ</t>
    </rPh>
    <rPh sb="15" eb="17">
      <t>ヨハク</t>
    </rPh>
    <rPh sb="18" eb="21">
      <t>グタイテキ</t>
    </rPh>
    <rPh sb="22" eb="24">
      <t>キジュツ</t>
    </rPh>
    <phoneticPr fontId="6"/>
  </si>
  <si>
    <t>（　　　　）　4 先に申請した枚数が不足したため、追加の申請を行います。</t>
    <rPh sb="9" eb="10">
      <t>サキ</t>
    </rPh>
    <rPh sb="11" eb="13">
      <t>シンセイ</t>
    </rPh>
    <rPh sb="15" eb="17">
      <t>マイスウ</t>
    </rPh>
    <rPh sb="18" eb="20">
      <t>フソク</t>
    </rPh>
    <rPh sb="25" eb="27">
      <t>ツイカ</t>
    </rPh>
    <rPh sb="28" eb="30">
      <t>シンセイ</t>
    </rPh>
    <rPh sb="31" eb="32">
      <t>オコナ</t>
    </rPh>
    <phoneticPr fontId="6"/>
  </si>
  <si>
    <t>＊添付書類：1. 発行領収書見本</t>
    <phoneticPr fontId="6"/>
  </si>
  <si>
    <t>1．金　額：</t>
    <phoneticPr fontId="6"/>
  </si>
  <si>
    <t>見積No.から見積書にリンクさせてください。
※その他注意事項については（5）「見積書の取得について」を参照してください。</t>
    <phoneticPr fontId="6"/>
  </si>
  <si>
    <t>T番号（インボイス）</t>
    <rPh sb="1" eb="3">
      <t>バンゴウ</t>
    </rPh>
    <phoneticPr fontId="6"/>
  </si>
  <si>
    <t>⇓編集してください</t>
    <rPh sb="1" eb="3">
      <t>ヘンシュウ</t>
    </rPh>
    <phoneticPr fontId="6"/>
  </si>
  <si>
    <t>普通口座　XXXXXXX</t>
    <rPh sb="0" eb="2">
      <t>フツウ</t>
    </rPh>
    <rPh sb="2" eb="4">
      <t>コウザ</t>
    </rPh>
    <phoneticPr fontId="6"/>
  </si>
  <si>
    <t>公益社団法人 日本青年会議所 〇〇地区〇〇協議会</t>
    <rPh sb="0" eb="2">
      <t>コウエキ</t>
    </rPh>
    <rPh sb="17" eb="19">
      <t>チク</t>
    </rPh>
    <rPh sb="21" eb="24">
      <t>キョウギカイ</t>
    </rPh>
    <phoneticPr fontId="6"/>
  </si>
  <si>
    <t>会長　　</t>
    <rPh sb="0" eb="2">
      <t>カイチョウ</t>
    </rPh>
    <phoneticPr fontId="6"/>
  </si>
  <si>
    <t>公益社団法人日本青年会議所　〇〇地区〇〇協議会</t>
    <rPh sb="16" eb="18">
      <t>チク</t>
    </rPh>
    <rPh sb="20" eb="23">
      <t>キョウギカイ</t>
    </rPh>
    <phoneticPr fontId="6"/>
  </si>
  <si>
    <t>会長　　　　　　　　様</t>
    <rPh sb="0" eb="2">
      <t>カイチョウ</t>
    </rPh>
    <phoneticPr fontId="46"/>
  </si>
  <si>
    <t>普通口座　XXXXXXX　</t>
    <phoneticPr fontId="6"/>
  </si>
  <si>
    <t>使用開始日</t>
    <rPh sb="0" eb="5">
      <t>シヨウカイシビ</t>
    </rPh>
    <phoneticPr fontId="6"/>
  </si>
  <si>
    <t>使用終了日</t>
    <rPh sb="0" eb="2">
      <t>シヨウ</t>
    </rPh>
    <rPh sb="2" eb="5">
      <t>シュウリョウビ</t>
    </rPh>
    <phoneticPr fontId="6"/>
  </si>
  <si>
    <t>青少年事業用通帳</t>
    <rPh sb="0" eb="3">
      <t>セイショウネン</t>
    </rPh>
    <rPh sb="3" eb="6">
      <t>ジギョウヨウ</t>
    </rPh>
    <rPh sb="6" eb="8">
      <t>ツウチョウ</t>
    </rPh>
    <phoneticPr fontId="6"/>
  </si>
  <si>
    <t>使用終了日</t>
    <rPh sb="0" eb="5">
      <t>シヨウシュウリョウビ</t>
    </rPh>
    <phoneticPr fontId="6"/>
  </si>
  <si>
    <t>同一口座を同時期に２つの事業で使用しないようにしてください。（要するに、一度口座を使用し始めたら、同口座は使用終了日が経過するまで別の事業で使用しないでください。）</t>
    <rPh sb="0" eb="4">
      <t>ドウイツコウザ</t>
    </rPh>
    <rPh sb="5" eb="8">
      <t>ドウジキ</t>
    </rPh>
    <rPh sb="12" eb="14">
      <t>ジギョウ</t>
    </rPh>
    <rPh sb="15" eb="17">
      <t>シヨウ</t>
    </rPh>
    <rPh sb="31" eb="32">
      <t>ヨウ</t>
    </rPh>
    <rPh sb="36" eb="38">
      <t>イチド</t>
    </rPh>
    <rPh sb="38" eb="40">
      <t>コウザ</t>
    </rPh>
    <rPh sb="41" eb="43">
      <t>シヨウ</t>
    </rPh>
    <rPh sb="44" eb="45">
      <t>ハジ</t>
    </rPh>
    <rPh sb="49" eb="52">
      <t>ドウコウザ</t>
    </rPh>
    <rPh sb="53" eb="58">
      <t>シヨウシュウリョウビ</t>
    </rPh>
    <rPh sb="59" eb="61">
      <t>ケイカ</t>
    </rPh>
    <rPh sb="65" eb="66">
      <t>ベツ</t>
    </rPh>
    <rPh sb="67" eb="69">
      <t>ジギョウ</t>
    </rPh>
    <rPh sb="70" eb="72">
      <t>シヨウ</t>
    </rPh>
    <phoneticPr fontId="6"/>
  </si>
  <si>
    <t>財政局長</t>
    <rPh sb="0" eb="4">
      <t>ザイセイキョクチョウ</t>
    </rPh>
    <phoneticPr fontId="6"/>
  </si>
  <si>
    <t>〇〇地区〇〇ブロック協議会</t>
    <rPh sb="2" eb="4">
      <t>チク</t>
    </rPh>
    <rPh sb="10" eb="13">
      <t>キョウギカイ</t>
    </rPh>
    <phoneticPr fontId="6"/>
  </si>
  <si>
    <t>日本青年会議所</t>
    <rPh sb="0" eb="7">
      <t>ニホンセイネンカイギショ</t>
    </rPh>
    <phoneticPr fontId="6"/>
  </si>
  <si>
    <t>目的(事業内容)</t>
    <rPh sb="3" eb="7">
      <t>ジギョウナイヨウ</t>
    </rPh>
    <phoneticPr fontId="6"/>
  </si>
  <si>
    <t>印</t>
    <rPh sb="0" eb="1">
      <t>イン</t>
    </rPh>
    <phoneticPr fontId="6"/>
  </si>
  <si>
    <t>監査担当役員</t>
    <rPh sb="0" eb="6">
      <t>カンサタントウヤクイン</t>
    </rPh>
    <phoneticPr fontId="6"/>
  </si>
  <si>
    <t>上記差引残高については、全額を協議会の本会計口座に戻しました。</t>
    <rPh sb="0" eb="2">
      <t>ジョウキ</t>
    </rPh>
    <rPh sb="2" eb="6">
      <t>サシヒキザンダカ</t>
    </rPh>
    <rPh sb="12" eb="14">
      <t>ゼンガク</t>
    </rPh>
    <rPh sb="15" eb="18">
      <t>キョウギカイ</t>
    </rPh>
    <rPh sb="19" eb="22">
      <t>ホンカイケイ</t>
    </rPh>
    <rPh sb="22" eb="24">
      <t>コウザ</t>
    </rPh>
    <rPh sb="25" eb="26">
      <t>モド</t>
    </rPh>
    <phoneticPr fontId="6"/>
  </si>
  <si>
    <t>上記差引残高が全額が協議会の本会計口座に戻されていることを確認しました。</t>
    <rPh sb="0" eb="2">
      <t>ジョウキ</t>
    </rPh>
    <rPh sb="2" eb="4">
      <t>サシヒキ</t>
    </rPh>
    <rPh sb="4" eb="6">
      <t>ザンダカ</t>
    </rPh>
    <rPh sb="7" eb="9">
      <t>ゼンガク</t>
    </rPh>
    <rPh sb="10" eb="13">
      <t>キョウギカイ</t>
    </rPh>
    <rPh sb="14" eb="19">
      <t>ホンカイケイコウザ</t>
    </rPh>
    <rPh sb="20" eb="21">
      <t>モド</t>
    </rPh>
    <rPh sb="29" eb="31">
      <t>カクニン</t>
    </rPh>
    <phoneticPr fontId="6"/>
  </si>
  <si>
    <t>上記差引残高については、全額を協議会の本会計口座に戻しました。</t>
    <rPh sb="15" eb="18">
      <t>キョウギカイ</t>
    </rPh>
    <phoneticPr fontId="6"/>
  </si>
  <si>
    <t>上記差引残高が全額が協議会の本会計口座に戻されていることを確認しました。</t>
    <rPh sb="0" eb="2">
      <t>ジョウキ</t>
    </rPh>
    <rPh sb="2" eb="4">
      <t>サシヒキ</t>
    </rPh>
    <rPh sb="4" eb="6">
      <t>ザンダカ</t>
    </rPh>
    <rPh sb="7" eb="9">
      <t>ゼンガク</t>
    </rPh>
    <rPh sb="10" eb="12">
      <t>キョウギ</t>
    </rPh>
    <rPh sb="12" eb="13">
      <t>カイ</t>
    </rPh>
    <rPh sb="14" eb="15">
      <t>ホン</t>
    </rPh>
    <rPh sb="15" eb="17">
      <t>カイケイ</t>
    </rPh>
    <rPh sb="17" eb="19">
      <t>コウザ</t>
    </rPh>
    <rPh sb="20" eb="21">
      <t>モド</t>
    </rPh>
    <rPh sb="29" eb="31">
      <t>カクニン</t>
    </rPh>
    <phoneticPr fontId="6"/>
  </si>
  <si>
    <t>銀行口座管理台帳</t>
    <rPh sb="0" eb="4">
      <t>ギンコウコウザ</t>
    </rPh>
    <rPh sb="4" eb="8">
      <t>カンリダイチョウ</t>
    </rPh>
    <phoneticPr fontId="6"/>
  </si>
  <si>
    <t>様式56</t>
    <rPh sb="0" eb="2">
      <t>ヨウシキ</t>
    </rPh>
    <phoneticPr fontId="6"/>
  </si>
  <si>
    <t>キャッシュカード作成申請書</t>
    <rPh sb="8" eb="10">
      <t>サクセイ</t>
    </rPh>
    <rPh sb="10" eb="13">
      <t>シンセイショ</t>
    </rPh>
    <phoneticPr fontId="6"/>
  </si>
  <si>
    <t>協議会が口座のキャッシュカードを作成したい場合に地区担当常任理事へ申請するための書式</t>
    <rPh sb="0" eb="3">
      <t>キョウギカイ</t>
    </rPh>
    <rPh sb="4" eb="6">
      <t>コウザ</t>
    </rPh>
    <rPh sb="16" eb="18">
      <t>サクセイ</t>
    </rPh>
    <rPh sb="21" eb="23">
      <t>バアイ</t>
    </rPh>
    <rPh sb="24" eb="30">
      <t>チクタントウジョウニン</t>
    </rPh>
    <rPh sb="30" eb="32">
      <t>リジ</t>
    </rPh>
    <rPh sb="33" eb="35">
      <t>シンセイ</t>
    </rPh>
    <rPh sb="40" eb="42">
      <t>ショシキ</t>
    </rPh>
    <phoneticPr fontId="6"/>
  </si>
  <si>
    <t>課税支出3
税率8％(軽減)</t>
    <rPh sb="0" eb="4">
      <t>カゼイシシュツ</t>
    </rPh>
    <rPh sb="6" eb="8">
      <t>ゼイリツ</t>
    </rPh>
    <rPh sb="11" eb="13">
      <t>ケイゲン</t>
    </rPh>
    <phoneticPr fontId="6"/>
  </si>
  <si>
    <t>広 告 協 賛 に 関 す る 覚 書</t>
    <rPh sb="0" eb="1">
      <t>ヒロ</t>
    </rPh>
    <rPh sb="2" eb="3">
      <t>コク</t>
    </rPh>
    <rPh sb="4" eb="5">
      <t>キョウ</t>
    </rPh>
    <phoneticPr fontId="6"/>
  </si>
  <si>
    <t>(登録番号　T7010005015589）</t>
    <rPh sb="1" eb="3">
      <t>トウロク</t>
    </rPh>
    <phoneticPr fontId="6"/>
  </si>
  <si>
    <t>（不課税）</t>
    <rPh sb="1" eb="4">
      <t>フカゼイ</t>
    </rPh>
    <phoneticPr fontId="6"/>
  </si>
  <si>
    <t>振込日</t>
    <rPh sb="0" eb="3">
      <t>フリコミビ</t>
    </rPh>
    <phoneticPr fontId="6"/>
  </si>
  <si>
    <t>【現金払理由書】</t>
    <rPh sb="1" eb="4">
      <t>ゲンキンバラ</t>
    </rPh>
    <rPh sb="4" eb="7">
      <t>リユウショ</t>
    </rPh>
    <phoneticPr fontId="73"/>
  </si>
  <si>
    <t>支払先名称</t>
    <rPh sb="0" eb="3">
      <t>シハライサキ</t>
    </rPh>
    <rPh sb="3" eb="5">
      <t>メイショウ</t>
    </rPh>
    <phoneticPr fontId="73"/>
  </si>
  <si>
    <t>支払金額</t>
    <rPh sb="0" eb="2">
      <t>シハライ</t>
    </rPh>
    <rPh sb="2" eb="4">
      <t>キンガク</t>
    </rPh>
    <phoneticPr fontId="73"/>
  </si>
  <si>
    <t>支払理由</t>
    <rPh sb="0" eb="2">
      <t>シハライ</t>
    </rPh>
    <rPh sb="2" eb="4">
      <t>リユウ</t>
    </rPh>
    <phoneticPr fontId="6"/>
  </si>
  <si>
    <t>※詳細な理由を記載すること</t>
    <rPh sb="1" eb="3">
      <t>ショウサイ</t>
    </rPh>
    <rPh sb="4" eb="6">
      <t>リユウ</t>
    </rPh>
    <rPh sb="7" eb="9">
      <t>キサイ</t>
    </rPh>
    <phoneticPr fontId="6"/>
  </si>
  <si>
    <t>【相見積書不提出理由書】</t>
    <rPh sb="1" eb="5">
      <t>アイミツモリショ</t>
    </rPh>
    <rPh sb="5" eb="8">
      <t>フテイシュツ</t>
    </rPh>
    <rPh sb="8" eb="11">
      <t>リユウショ</t>
    </rPh>
    <phoneticPr fontId="73"/>
  </si>
  <si>
    <t>相見積が必要な見積書No</t>
    <rPh sb="0" eb="3">
      <t>アイミツモリ</t>
    </rPh>
    <rPh sb="4" eb="6">
      <t>ヒツヨウ</t>
    </rPh>
    <rPh sb="7" eb="10">
      <t>ミツモリショ</t>
    </rPh>
    <phoneticPr fontId="73"/>
  </si>
  <si>
    <t>※様式4の見積書ナンバーと見積企業名称を記載すること</t>
    <rPh sb="1" eb="3">
      <t>ヨウシキ</t>
    </rPh>
    <rPh sb="5" eb="8">
      <t>ミツモリショ</t>
    </rPh>
    <rPh sb="13" eb="15">
      <t>ミツモリ</t>
    </rPh>
    <rPh sb="15" eb="17">
      <t>キギョウ</t>
    </rPh>
    <rPh sb="17" eb="19">
      <t>メイショウ</t>
    </rPh>
    <rPh sb="20" eb="22">
      <t>キサイ</t>
    </rPh>
    <phoneticPr fontId="6"/>
  </si>
  <si>
    <t>見積書金額</t>
    <rPh sb="0" eb="3">
      <t>ミツモリショ</t>
    </rPh>
    <rPh sb="3" eb="5">
      <t>キンガク</t>
    </rPh>
    <phoneticPr fontId="73"/>
  </si>
  <si>
    <t>　　　　　　　　　　　　　　円</t>
    <rPh sb="14" eb="15">
      <t>エン</t>
    </rPh>
    <phoneticPr fontId="6"/>
  </si>
  <si>
    <t>相見積が取得できない理由</t>
    <rPh sb="0" eb="3">
      <t>アイミツモリ</t>
    </rPh>
    <rPh sb="4" eb="6">
      <t>シュトク</t>
    </rPh>
    <rPh sb="10" eb="12">
      <t>リユウ</t>
    </rPh>
    <phoneticPr fontId="6"/>
  </si>
  <si>
    <t>[様式18]</t>
    <phoneticPr fontId="6"/>
  </si>
  <si>
    <t>【見積書不提出理由書】</t>
    <rPh sb="1" eb="4">
      <t>ミツモリショ</t>
    </rPh>
    <rPh sb="4" eb="7">
      <t>フテイシュツ</t>
    </rPh>
    <rPh sb="7" eb="10">
      <t>リユウショ</t>
    </rPh>
    <phoneticPr fontId="73"/>
  </si>
  <si>
    <t>本来見積が必要な支払い</t>
    <rPh sb="0" eb="2">
      <t>ホンライ</t>
    </rPh>
    <rPh sb="2" eb="4">
      <t>ミツモリ</t>
    </rPh>
    <rPh sb="5" eb="7">
      <t>ヒツヨウ</t>
    </rPh>
    <rPh sb="8" eb="10">
      <t>シハラ</t>
    </rPh>
    <phoneticPr fontId="73"/>
  </si>
  <si>
    <t>科目：●●●●　　費目：●●●●</t>
    <rPh sb="0" eb="2">
      <t>カモク</t>
    </rPh>
    <rPh sb="9" eb="11">
      <t>ヒモク</t>
    </rPh>
    <phoneticPr fontId="6"/>
  </si>
  <si>
    <t>支払先名称</t>
    <rPh sb="0" eb="3">
      <t>シハライサキ</t>
    </rPh>
    <rPh sb="3" eb="5">
      <t>メイショウ</t>
    </rPh>
    <phoneticPr fontId="6"/>
  </si>
  <si>
    <t>見積金額</t>
    <rPh sb="0" eb="2">
      <t>ミツモリ</t>
    </rPh>
    <rPh sb="2" eb="4">
      <t>キンガク</t>
    </rPh>
    <phoneticPr fontId="73"/>
  </si>
  <si>
    <t>見積書が取得できない理由</t>
    <rPh sb="0" eb="2">
      <t>ミツモリ</t>
    </rPh>
    <rPh sb="2" eb="3">
      <t>ショ</t>
    </rPh>
    <rPh sb="4" eb="6">
      <t>シュトク</t>
    </rPh>
    <rPh sb="10" eb="12">
      <t>リユウ</t>
    </rPh>
    <phoneticPr fontId="6"/>
  </si>
  <si>
    <t>[様式19]</t>
    <phoneticPr fontId="6"/>
  </si>
  <si>
    <t>【個人事業主からの見積書取得理由書】</t>
    <rPh sb="1" eb="6">
      <t>コジンジギョウヌシ</t>
    </rPh>
    <rPh sb="9" eb="12">
      <t>ミツモリショ</t>
    </rPh>
    <rPh sb="12" eb="14">
      <t>シュトク</t>
    </rPh>
    <rPh sb="14" eb="17">
      <t>リユウショ</t>
    </rPh>
    <phoneticPr fontId="73"/>
  </si>
  <si>
    <t>様式4におけるNoと科目費目</t>
    <rPh sb="0" eb="2">
      <t>ヨウシキ</t>
    </rPh>
    <rPh sb="10" eb="12">
      <t>カモク</t>
    </rPh>
    <rPh sb="12" eb="14">
      <t>ヒモク</t>
    </rPh>
    <phoneticPr fontId="6"/>
  </si>
  <si>
    <t>様式4のNo.●●　　　科目：●●●●　　費目：●●●●</t>
    <rPh sb="0" eb="2">
      <t>ヨウシキ</t>
    </rPh>
    <rPh sb="12" eb="14">
      <t>カモク</t>
    </rPh>
    <rPh sb="21" eb="23">
      <t>ヒモク</t>
    </rPh>
    <phoneticPr fontId="6"/>
  </si>
  <si>
    <t>個人事業主名</t>
    <rPh sb="0" eb="5">
      <t>コジンジギョウヌシ</t>
    </rPh>
    <rPh sb="5" eb="6">
      <t>メイ</t>
    </rPh>
    <phoneticPr fontId="6"/>
  </si>
  <si>
    <t>個人事業主から見積書を取得する理由</t>
    <rPh sb="0" eb="5">
      <t>コジンジギョウヌシ</t>
    </rPh>
    <rPh sb="7" eb="10">
      <t>ミツモリショ</t>
    </rPh>
    <rPh sb="11" eb="13">
      <t>シュトク</t>
    </rPh>
    <rPh sb="15" eb="17">
      <t>リユウ</t>
    </rPh>
    <phoneticPr fontId="6"/>
  </si>
  <si>
    <t>[様式20]</t>
    <phoneticPr fontId="6"/>
  </si>
  <si>
    <t>【T番号のない事業者からの見積書取得理由書】</t>
    <rPh sb="2" eb="4">
      <t>バンゴウ</t>
    </rPh>
    <rPh sb="7" eb="10">
      <t>ジギョウシャ</t>
    </rPh>
    <rPh sb="13" eb="16">
      <t>ミツモリショ</t>
    </rPh>
    <rPh sb="16" eb="18">
      <t>シュトク</t>
    </rPh>
    <rPh sb="18" eb="21">
      <t>リユウショ</t>
    </rPh>
    <phoneticPr fontId="73"/>
  </si>
  <si>
    <t>業者名</t>
    <rPh sb="0" eb="2">
      <t>ギョウシャ</t>
    </rPh>
    <rPh sb="2" eb="3">
      <t>メイ</t>
    </rPh>
    <phoneticPr fontId="6"/>
  </si>
  <si>
    <t>T番号のない事業者から見積書を取得する理由</t>
    <rPh sb="1" eb="3">
      <t>バンゴウ</t>
    </rPh>
    <rPh sb="6" eb="9">
      <t>ジギョウシャ</t>
    </rPh>
    <rPh sb="11" eb="14">
      <t>ミツモリショ</t>
    </rPh>
    <rPh sb="15" eb="17">
      <t>シュトク</t>
    </rPh>
    <rPh sb="19" eb="21">
      <t>リユウ</t>
    </rPh>
    <phoneticPr fontId="6"/>
  </si>
  <si>
    <t>[様式21]</t>
    <phoneticPr fontId="6"/>
  </si>
  <si>
    <t>【所有者以外からの見積書取得理由書】</t>
    <rPh sb="1" eb="4">
      <t>ショユウシャ</t>
    </rPh>
    <rPh sb="4" eb="6">
      <t>イガイ</t>
    </rPh>
    <rPh sb="9" eb="12">
      <t>ミツモリショ</t>
    </rPh>
    <rPh sb="12" eb="14">
      <t>シュトク</t>
    </rPh>
    <rPh sb="14" eb="17">
      <t>リユウショ</t>
    </rPh>
    <phoneticPr fontId="73"/>
  </si>
  <si>
    <t>所有者以外から見積書を取得する理由</t>
    <rPh sb="0" eb="3">
      <t>ショユウシャ</t>
    </rPh>
    <rPh sb="3" eb="5">
      <t>イガイ</t>
    </rPh>
    <rPh sb="7" eb="10">
      <t>ミツモリショ</t>
    </rPh>
    <rPh sb="11" eb="13">
      <t>シュトク</t>
    </rPh>
    <rPh sb="15" eb="17">
      <t>リユウ</t>
    </rPh>
    <phoneticPr fontId="6"/>
  </si>
  <si>
    <t>[様式22]</t>
    <phoneticPr fontId="6"/>
  </si>
  <si>
    <t>【＿＿＿＿＿＿＿＿についての理由書】</t>
    <rPh sb="14" eb="17">
      <t>リユウショ</t>
    </rPh>
    <phoneticPr fontId="73"/>
  </si>
  <si>
    <t>理由</t>
    <rPh sb="0" eb="2">
      <t>リユウ</t>
    </rPh>
    <phoneticPr fontId="6"/>
  </si>
  <si>
    <t>〔様式25〕</t>
    <rPh sb="1" eb="3">
      <t>ヨウシキ</t>
    </rPh>
    <phoneticPr fontId="6"/>
  </si>
  <si>
    <t>〔様式24〕</t>
    <rPh sb="1" eb="3">
      <t>ヨウシキ</t>
    </rPh>
    <phoneticPr fontId="6"/>
  </si>
  <si>
    <t>[様式13]</t>
    <phoneticPr fontId="6"/>
  </si>
  <si>
    <t>決算額
(1+2+3+4)</t>
    <rPh sb="0" eb="3">
      <t>ケッサンガク</t>
    </rPh>
    <phoneticPr fontId="6"/>
  </si>
  <si>
    <t>決算額
(1+2+3+4+5)</t>
    <rPh sb="0" eb="3">
      <t>ケッサンガク</t>
    </rPh>
    <phoneticPr fontId="6"/>
  </si>
  <si>
    <t>課税支出2
税率10％(経過)</t>
    <rPh sb="0" eb="2">
      <t>カゼイ</t>
    </rPh>
    <rPh sb="2" eb="4">
      <t>シシュツ</t>
    </rPh>
    <rPh sb="6" eb="8">
      <t>ゼイリツ</t>
    </rPh>
    <rPh sb="12" eb="14">
      <t>ケイカ</t>
    </rPh>
    <phoneticPr fontId="6"/>
  </si>
  <si>
    <t>課税支出4
税率8％(経過)</t>
    <rPh sb="0" eb="4">
      <t>カゼイシシュツ</t>
    </rPh>
    <rPh sb="6" eb="8">
      <t>ゼイリツ</t>
    </rPh>
    <rPh sb="11" eb="13">
      <t>ケイカ</t>
    </rPh>
    <phoneticPr fontId="6"/>
  </si>
  <si>
    <t>その他5
非課税</t>
    <rPh sb="5" eb="8">
      <t>ヒカゼイ</t>
    </rPh>
    <phoneticPr fontId="6"/>
  </si>
  <si>
    <t>　※講師依頼承諾書（様式5)にて、登録番号がない場合には、課税支出2税率10％(経過)欄に記入してください。</t>
    <rPh sb="2" eb="6">
      <t>コウシイライ</t>
    </rPh>
    <rPh sb="6" eb="9">
      <t>ショウダクショ</t>
    </rPh>
    <rPh sb="10" eb="12">
      <t>ヨウシキ</t>
    </rPh>
    <rPh sb="17" eb="21">
      <t>トウロクバンゴウ</t>
    </rPh>
    <rPh sb="24" eb="26">
      <t>バアイ</t>
    </rPh>
    <rPh sb="29" eb="31">
      <t>カゼイ</t>
    </rPh>
    <rPh sb="31" eb="33">
      <t>シシュツ</t>
    </rPh>
    <rPh sb="34" eb="36">
      <t>ゼイリツ</t>
    </rPh>
    <rPh sb="40" eb="42">
      <t>ケイカ</t>
    </rPh>
    <rPh sb="43" eb="44">
      <t>ラン</t>
    </rPh>
    <rPh sb="45" eb="47">
      <t>キニュウ</t>
    </rPh>
    <phoneticPr fontId="6"/>
  </si>
  <si>
    <t>2024年度 財審様式フォ-ム</t>
    <rPh sb="4" eb="6">
      <t>ネンド</t>
    </rPh>
    <rPh sb="7" eb="8">
      <t>ザイ</t>
    </rPh>
    <rPh sb="8" eb="9">
      <t>シン</t>
    </rPh>
    <rPh sb="9" eb="10">
      <t>ヨウ</t>
    </rPh>
    <rPh sb="10" eb="11">
      <t>シキ</t>
    </rPh>
    <phoneticPr fontId="6"/>
  </si>
  <si>
    <t>※日本JC所定の連番が入ったものならびに、未使用・書き損じ分もそろえて提出して下さい。</t>
    <phoneticPr fontId="6"/>
  </si>
  <si>
    <t>2024年度　勘定科目一覧　　　　　※詳細は会計マニュアルを参照すること</t>
    <rPh sb="7" eb="9">
      <t>カンジョウ</t>
    </rPh>
    <rPh sb="9" eb="11">
      <t>カモク</t>
    </rPh>
    <rPh sb="11" eb="13">
      <t>イチラン</t>
    </rPh>
    <rPh sb="19" eb="21">
      <t>ショウサイ</t>
    </rPh>
    <rPh sb="22" eb="24">
      <t>カイケイ</t>
    </rPh>
    <rPh sb="30" eb="32">
      <t>サンショウ</t>
    </rPh>
    <phoneticPr fontId="6"/>
  </si>
  <si>
    <t>日本JCが個人等に支払う報酬に対しては源泉徴収が必要です。</t>
    <phoneticPr fontId="6"/>
  </si>
  <si>
    <t>　ウ）租税条約で扱いが異なりますので、詳しくは財政審査会議又は日本JC事務局経理へお問い合わせください。</t>
    <rPh sb="25" eb="27">
      <t>シンサ</t>
    </rPh>
    <rPh sb="27" eb="29">
      <t>カイギ</t>
    </rPh>
    <phoneticPr fontId="6"/>
  </si>
  <si>
    <t>1）日本JC事務局経理では、事業費支払申請書［様式31］の内容に基づき、該当事業口座から相手方口座に
　　報酬の手取額を支払うと同時に、源泉所得税額を日本JC本会計口座へ振替えた後、翌月10日に納付いたします。</t>
    <phoneticPr fontId="6"/>
  </si>
  <si>
    <t>1必要事項を入力し、領収書見本をご用意の上、ご担当者様より日本JC事務局経理までご連絡ください。申請書や見本の体裁を確認させていただきますので、その後、申請書原本と見本を下記住所宛てにご郵送ください。</t>
    <rPh sb="1" eb="3">
      <t>ヒツヨウ</t>
    </rPh>
    <rPh sb="3" eb="5">
      <t>ジコウ</t>
    </rPh>
    <rPh sb="6" eb="8">
      <t>ニュウリョク</t>
    </rPh>
    <rPh sb="10" eb="13">
      <t>リョウシュウショ</t>
    </rPh>
    <rPh sb="13" eb="15">
      <t>ミホン</t>
    </rPh>
    <rPh sb="17" eb="19">
      <t>ヨウイ</t>
    </rPh>
    <rPh sb="20" eb="21">
      <t>ウエ</t>
    </rPh>
    <rPh sb="23" eb="26">
      <t>タントウシャ</t>
    </rPh>
    <rPh sb="26" eb="27">
      <t>サマ</t>
    </rPh>
    <rPh sb="33" eb="36">
      <t>ジムキョク</t>
    </rPh>
    <rPh sb="36" eb="38">
      <t>ケイリ</t>
    </rPh>
    <rPh sb="41" eb="43">
      <t>レンラク</t>
    </rPh>
    <rPh sb="76" eb="78">
      <t>シンセイ</t>
    </rPh>
    <rPh sb="78" eb="79">
      <t>ショ</t>
    </rPh>
    <rPh sb="82" eb="84">
      <t>ミホン</t>
    </rPh>
    <phoneticPr fontId="6"/>
  </si>
  <si>
    <t>2日本JC事務局経理より作成に関して専務理事決裁を行い、決裁承認後、ご担当者様にご連絡します。</t>
    <rPh sb="5" eb="8">
      <t>ジムキョク</t>
    </rPh>
    <rPh sb="8" eb="10">
      <t>ケイリ</t>
    </rPh>
    <rPh sb="12" eb="14">
      <t>サクセイ</t>
    </rPh>
    <rPh sb="15" eb="16">
      <t>カン</t>
    </rPh>
    <rPh sb="18" eb="20">
      <t>センム</t>
    </rPh>
    <rPh sb="20" eb="22">
      <t>リジ</t>
    </rPh>
    <rPh sb="22" eb="24">
      <t>ケッサイ</t>
    </rPh>
    <rPh sb="25" eb="26">
      <t>オコナ</t>
    </rPh>
    <rPh sb="28" eb="30">
      <t>ケッサイ</t>
    </rPh>
    <rPh sb="30" eb="32">
      <t>ショウニン</t>
    </rPh>
    <rPh sb="32" eb="33">
      <t>ゴ</t>
    </rPh>
    <rPh sb="35" eb="38">
      <t>タントウシャ</t>
    </rPh>
    <rPh sb="38" eb="39">
      <t>サマ</t>
    </rPh>
    <rPh sb="41" eb="43">
      <t>レンラク</t>
    </rPh>
    <phoneticPr fontId="6"/>
  </si>
  <si>
    <t>更新されましたら、印刷の上、お手数ですが、原本は各協議会で保管し、報告として日本JCにFAX（もしくはコピ-を郵送）をお願いします。</t>
    <rPh sb="1" eb="3">
      <t>ソウフ</t>
    </rPh>
    <rPh sb="3" eb="4">
      <t>サキ</t>
    </rPh>
    <rPh sb="10" eb="13">
      <t>ジムキョク</t>
    </rPh>
    <rPh sb="14" eb="16">
      <t>ケイリ</t>
    </rPh>
    <rPh sb="16" eb="17">
      <t>ア</t>
    </rPh>
    <phoneticPr fontId="6"/>
  </si>
  <si>
    <t>協議会の事務局（もしくは財政ご担当者）が、協議会で使用する全ての口座情報（本会計+事業会計等）を入力し、協議会の管理台帳として、また日本JC報告書として使用します。</t>
    <rPh sb="0" eb="3">
      <t>キョウギカイ</t>
    </rPh>
    <rPh sb="4" eb="7">
      <t>ジムキョク</t>
    </rPh>
    <rPh sb="12" eb="14">
      <t>ザイセイ</t>
    </rPh>
    <rPh sb="15" eb="18">
      <t>タントウシャ</t>
    </rPh>
    <rPh sb="21" eb="24">
      <t>キョウギカイ</t>
    </rPh>
    <rPh sb="25" eb="27">
      <t>シヨウ</t>
    </rPh>
    <rPh sb="29" eb="30">
      <t>スベ</t>
    </rPh>
    <rPh sb="32" eb="34">
      <t>コウザ</t>
    </rPh>
    <rPh sb="34" eb="36">
      <t>ジョウホウ</t>
    </rPh>
    <rPh sb="37" eb="38">
      <t>ホン</t>
    </rPh>
    <rPh sb="38" eb="40">
      <t>カイケイ</t>
    </rPh>
    <rPh sb="41" eb="43">
      <t>ジギョウ</t>
    </rPh>
    <rPh sb="43" eb="45">
      <t>カイケイ</t>
    </rPh>
    <rPh sb="45" eb="46">
      <t>トウ</t>
    </rPh>
    <rPh sb="48" eb="50">
      <t>ニュウリョク</t>
    </rPh>
    <rPh sb="52" eb="55">
      <t>キョウギカイ</t>
    </rPh>
    <rPh sb="56" eb="60">
      <t>カンリダイチョウ</t>
    </rPh>
    <rPh sb="70" eb="72">
      <t>ホウコク</t>
    </rPh>
    <rPh sb="72" eb="73">
      <t>ショ</t>
    </rPh>
    <rPh sb="76" eb="78">
      <t>シヨウ</t>
    </rPh>
    <phoneticPr fontId="6"/>
  </si>
  <si>
    <t>日本JC事務局確認欄</t>
    <rPh sb="4" eb="7">
      <t>ジムキョク</t>
    </rPh>
    <rPh sb="7" eb="9">
      <t>カクニン</t>
    </rPh>
    <rPh sb="9" eb="10">
      <t>ラン</t>
    </rPh>
    <phoneticPr fontId="6"/>
  </si>
  <si>
    <t>2日本JC事務局経理にて、納付内容を確認後、右下の日本JC事務局確認欄に捺印いたします。</t>
    <rPh sb="5" eb="8">
      <t>ジムキョク</t>
    </rPh>
    <rPh sb="8" eb="10">
      <t>ケイリ</t>
    </rPh>
    <rPh sb="13" eb="15">
      <t>ノウフ</t>
    </rPh>
    <rPh sb="15" eb="17">
      <t>ナイヨウ</t>
    </rPh>
    <rPh sb="18" eb="20">
      <t>カクニン</t>
    </rPh>
    <rPh sb="20" eb="21">
      <t>ゴ</t>
    </rPh>
    <rPh sb="22" eb="24">
      <t>ミギシタ</t>
    </rPh>
    <rPh sb="29" eb="32">
      <t>ジムキョク</t>
    </rPh>
    <rPh sb="32" eb="34">
      <t>カクニン</t>
    </rPh>
    <rPh sb="34" eb="35">
      <t>ラン</t>
    </rPh>
    <rPh sb="36" eb="38">
      <t>ナツイン</t>
    </rPh>
    <phoneticPr fontId="6"/>
  </si>
  <si>
    <t>3日本JC事務局経理より、FAX（メ-ル）を下記指定場所に返信します。受信後、原本と一緒に協議会で保管ください。</t>
    <rPh sb="5" eb="8">
      <t>ジムキョク</t>
    </rPh>
    <rPh sb="8" eb="10">
      <t>ケイリ</t>
    </rPh>
    <rPh sb="22" eb="24">
      <t>カキ</t>
    </rPh>
    <rPh sb="35" eb="37">
      <t>ジュシン</t>
    </rPh>
    <rPh sb="37" eb="38">
      <t>ゴ</t>
    </rPh>
    <rPh sb="39" eb="41">
      <t>ゲンポン</t>
    </rPh>
    <rPh sb="42" eb="44">
      <t>イッショ</t>
    </rPh>
    <rPh sb="45" eb="48">
      <t>キョウギカイ</t>
    </rPh>
    <rPh sb="49" eb="51">
      <t>ホカン</t>
    </rPh>
    <phoneticPr fontId="6"/>
  </si>
  <si>
    <t>1 日本JCマ-ク入り封筒</t>
    <rPh sb="9" eb="10">
      <t>イ</t>
    </rPh>
    <rPh sb="11" eb="13">
      <t>フウトウ</t>
    </rPh>
    <phoneticPr fontId="6"/>
  </si>
  <si>
    <t>日本JC封筒等価格表</t>
    <rPh sb="4" eb="6">
      <t>フウトウ</t>
    </rPh>
    <rPh sb="6" eb="7">
      <t>トウ</t>
    </rPh>
    <rPh sb="7" eb="10">
      <t>カカクヒョウ</t>
    </rPh>
    <phoneticPr fontId="6"/>
  </si>
  <si>
    <t>事業名称：</t>
  </si>
  <si>
    <t>様式24</t>
    <rPh sb="0" eb="2">
      <t>ヨウシキ</t>
    </rPh>
    <phoneticPr fontId="6"/>
  </si>
  <si>
    <t>様式25</t>
    <rPh sb="0" eb="2">
      <t>ヨウシキ</t>
    </rPh>
    <phoneticPr fontId="6"/>
  </si>
  <si>
    <t>日本JC専用封筒を使用する場合に様式4に添付</t>
    <rPh sb="4" eb="8">
      <t>センヨウフウトウ</t>
    </rPh>
    <rPh sb="9" eb="11">
      <t>シヨウ</t>
    </rPh>
    <rPh sb="13" eb="15">
      <t>バアイ</t>
    </rPh>
    <rPh sb="16" eb="18">
      <t>ヨウシキ</t>
    </rPh>
    <rPh sb="20" eb="22">
      <t>テンプ</t>
    </rPh>
    <phoneticPr fontId="6"/>
  </si>
  <si>
    <t>日本JC専用封筒等価格表</t>
    <rPh sb="4" eb="6">
      <t>センヨウ</t>
    </rPh>
    <rPh sb="6" eb="8">
      <t>フウトウ</t>
    </rPh>
    <rPh sb="8" eb="9">
      <t>トウ</t>
    </rPh>
    <rPh sb="9" eb="12">
      <t>カカクヒョウ</t>
    </rPh>
    <phoneticPr fontId="37"/>
  </si>
  <si>
    <t>LINE                (https://line.me/ja/)</t>
    <phoneticPr fontId="6"/>
  </si>
  <si>
    <t>Facebook      (https://www.facebook.com/)</t>
    <phoneticPr fontId="6"/>
  </si>
  <si>
    <t>Ustream        (https://www.ustream.tv/)</t>
    <phoneticPr fontId="6"/>
  </si>
  <si>
    <t>Instagram　　　　（https://www.instagram.com/）</t>
    <phoneticPr fontId="6"/>
  </si>
  <si>
    <t>源泉所得税納付後日本JCへ報告する際に必要</t>
    <rPh sb="0" eb="2">
      <t>ゲンセン</t>
    </rPh>
    <rPh sb="2" eb="5">
      <t>ショトクゼイ</t>
    </rPh>
    <rPh sb="5" eb="7">
      <t>ノウフ</t>
    </rPh>
    <rPh sb="7" eb="8">
      <t>ゴ</t>
    </rPh>
    <rPh sb="13" eb="15">
      <t>ホウコク</t>
    </rPh>
    <rPh sb="17" eb="18">
      <t>サイ</t>
    </rPh>
    <rPh sb="19" eb="21">
      <t>ヒツヨウ</t>
    </rPh>
    <phoneticPr fontId="6"/>
  </si>
  <si>
    <t>源泉所得税納付後、日本JCへ報告する際に必要</t>
    <rPh sb="0" eb="2">
      <t>ゲンセン</t>
    </rPh>
    <rPh sb="2" eb="5">
      <t>ショトクゼイ</t>
    </rPh>
    <rPh sb="5" eb="7">
      <t>ノウフ</t>
    </rPh>
    <rPh sb="7" eb="8">
      <t>ゴ</t>
    </rPh>
    <rPh sb="14" eb="16">
      <t>ホウコク</t>
    </rPh>
    <rPh sb="18" eb="19">
      <t>サイ</t>
    </rPh>
    <rPh sb="20" eb="22">
      <t>ヒツヨウ</t>
    </rPh>
    <phoneticPr fontId="38"/>
  </si>
  <si>
    <t>A.日本JC本会の事業の場合</t>
  </si>
  <si>
    <t>源泉所得税は、日本JC事務局経理が納付します。</t>
  </si>
  <si>
    <t>更新されましたら、印刷の上、お手数ですが、原本は各協議会で保管し、報告として日本JCにFAX（もしくはコピ-を郵送）をお願いします。</t>
    <rPh sb="0" eb="2">
      <t>コウシン</t>
    </rPh>
    <rPh sb="9" eb="11">
      <t>インサツ</t>
    </rPh>
    <rPh sb="12" eb="13">
      <t>ウエ</t>
    </rPh>
    <rPh sb="15" eb="17">
      <t>テスウ</t>
    </rPh>
    <rPh sb="21" eb="23">
      <t>ゲンポン</t>
    </rPh>
    <rPh sb="24" eb="25">
      <t>カク</t>
    </rPh>
    <rPh sb="25" eb="28">
      <t>キョウギカイ</t>
    </rPh>
    <rPh sb="29" eb="31">
      <t>ホカン</t>
    </rPh>
    <rPh sb="33" eb="35">
      <t>ホウコク</t>
    </rPh>
    <rPh sb="55" eb="57">
      <t>ユウソウ</t>
    </rPh>
    <rPh sb="60" eb="61">
      <t>ネガ</t>
    </rPh>
    <phoneticPr fontId="6"/>
  </si>
  <si>
    <t>公益社団法人日本青年会議所</t>
    <phoneticPr fontId="6"/>
  </si>
  <si>
    <t>　　　　会議・委員会　宛</t>
  </si>
  <si>
    <t>(登録番号　T7010005015589）</t>
    <rPh sb="1" eb="3">
      <t>トウロク</t>
    </rPh>
    <rPh sb="3" eb="5">
      <t>バンゴウ</t>
    </rPh>
    <phoneticPr fontId="6"/>
  </si>
  <si>
    <t>公益社団法人日本青年会議所からの講演等の依頼について、日本青年会議所の理事会審議の可決を条件として、下記及び裏面記載の各条項を了知し、承諾いたします。</t>
    <phoneticPr fontId="6"/>
  </si>
  <si>
    <t>1.講演</t>
  </si>
  <si>
    <t>1.個人契約</t>
  </si>
  <si>
    <t>円)(税抜金額</t>
    <rPh sb="3" eb="5">
      <t>ゼイヌ</t>
    </rPh>
    <rPh sb="5" eb="7">
      <t>キンガク</t>
    </rPh>
    <phoneticPr fontId="6"/>
  </si>
  <si>
    <t>円）(税率10％)</t>
    <rPh sb="3" eb="5">
      <t>ゼイリツ</t>
    </rPh>
    <phoneticPr fontId="6"/>
  </si>
  <si>
    <t>本件出演依頼に際し、公益社団法人日本青年会議所において作成した下記成果物の権利については、公益社団法人日本青年会議所に帰属するものとしてその利用を承諾致します。</t>
    <phoneticPr fontId="6"/>
  </si>
  <si>
    <t>講演の録音、録画、及び他会場への同時中継、並びに公益社団法人日本青年会議所ホ-ムペ-ジ他、インタ-ネットを利用した同時無償配信（但し、公益社団法人日本青年会議所が指定した者の利用も含む事とします）</t>
    <phoneticPr fontId="6"/>
  </si>
  <si>
    <t>前項（5）につき、公益社団法人日本青年会議所ホ-ムペ-ジ他、インタ-ネットを利用した無償配信（但し、公益社団法人日本青年会議所が指定した者の利用も含む事とします）</t>
    <phoneticPr fontId="6"/>
  </si>
  <si>
    <t>録画物、出演者が講演等にて自ら使用した資料、及び講演等で撮影した画像・動画につき、公益社団法人日本青年会議所ホ-ムペ-ジ他、インタ-ネットを利用した無償配信（ただし、公益社団法人日本青年会議所が指定した者の利用も含む事とします）　</t>
    <rPh sb="45" eb="47">
      <t>ホウジン</t>
    </rPh>
    <rPh sb="47" eb="49">
      <t>ニッポン</t>
    </rPh>
    <phoneticPr fontId="6"/>
  </si>
  <si>
    <t>公益社団法人日本青年会議所ホ-ムペ-ジ他、インタ-ネットを利用した各種配信につき、この配信期間については、2年間の配信とします。ただし、期間満了後、出演者（契約者）より申し出がない限り、公益社団法人日本青年会議所ホ-ムペ-ジ他、インタ-ネットを利用した配信を終了するまでの間、継続して公開することに異議ありません。</t>
    <phoneticPr fontId="6"/>
  </si>
  <si>
    <t>公益社団法人日本青年会議所（インタ-ネットを利用する配信の場合は、公益社団法人日本青年会議所の指定する者も含む）が、講演等の文章化・要旨の作成等を行うときには、事前に内容確認を行うものとします。なお、上記（3）中の公益社団法人日本青年会議所が指定した者は下記のとおりとします。</t>
    <phoneticPr fontId="6"/>
  </si>
  <si>
    <t>X(旧Twitter)   (https://twitter.com/)</t>
    <rPh sb="2" eb="3">
      <t>キュウ</t>
    </rPh>
    <phoneticPr fontId="6"/>
  </si>
  <si>
    <t>e-みらせん       (https://e-mirasen.jp/)</t>
  </si>
  <si>
    <t>YouTube        (https://www.youtube.com/)</t>
    <phoneticPr fontId="6"/>
  </si>
  <si>
    <t>ニコニコ生放送  (https://live.nicovideo.jp/)</t>
  </si>
  <si>
    <t>源泉所得税発生時、税務書類作成事務の為、契約者は公益社団法人日本青年会議所へマイナンバ-を提供するとともに、公益社団法人日本青年会議所は、取得したマイナンバ-を適切に管理・保管・破棄し、税務書類作成事務以外に使用しないものとします。また、マイナンバ-取得後に、講師が変更になった場合は、本会事務局において様式4別表を破棄させていただきます。</t>
    <phoneticPr fontId="6"/>
  </si>
  <si>
    <t>講師より提供された個人情報については、公益社団法人日本青年会議所個人情報管理規程により、厳格に管理願います。</t>
    <phoneticPr fontId="6"/>
  </si>
  <si>
    <t>※捨印</t>
    <rPh sb="1" eb="2">
      <t>ス</t>
    </rPh>
    <rPh sb="2" eb="3">
      <t>イン</t>
    </rPh>
    <phoneticPr fontId="6"/>
  </si>
  <si>
    <t>（登録番号</t>
    <rPh sb="1" eb="3">
      <t>トウロク</t>
    </rPh>
    <rPh sb="3" eb="5">
      <t>バンゴウ</t>
    </rPh>
    <phoneticPr fontId="6"/>
  </si>
  <si>
    <t>現金払理由書</t>
    <rPh sb="0" eb="2">
      <t>ゲンキン</t>
    </rPh>
    <rPh sb="2" eb="3">
      <t>バライ</t>
    </rPh>
    <rPh sb="3" eb="6">
      <t>リユウショ</t>
    </rPh>
    <phoneticPr fontId="6"/>
  </si>
  <si>
    <t>会場を借りる場合に必要</t>
    <rPh sb="0" eb="2">
      <t>カイジョウ</t>
    </rPh>
    <rPh sb="3" eb="4">
      <t>カ</t>
    </rPh>
    <rPh sb="6" eb="8">
      <t>バアイ</t>
    </rPh>
    <rPh sb="9" eb="11">
      <t>ヒツヨウ</t>
    </rPh>
    <phoneticPr fontId="6"/>
  </si>
  <si>
    <t>相見積書不提出理由書</t>
    <rPh sb="0" eb="4">
      <t>アイミツモリショ</t>
    </rPh>
    <rPh sb="4" eb="7">
      <t>フテイシュツ</t>
    </rPh>
    <rPh sb="7" eb="10">
      <t>リユウショ</t>
    </rPh>
    <phoneticPr fontId="6"/>
  </si>
  <si>
    <t>-</t>
    <phoneticPr fontId="6"/>
  </si>
  <si>
    <t>様式18</t>
    <rPh sb="0" eb="2">
      <t>ヨウシキ</t>
    </rPh>
    <phoneticPr fontId="6"/>
  </si>
  <si>
    <t>見積書不提出理由書</t>
    <rPh sb="0" eb="3">
      <t>ミツモリショ</t>
    </rPh>
    <rPh sb="3" eb="6">
      <t>フテイシュツ</t>
    </rPh>
    <rPh sb="6" eb="9">
      <t>リユウショ</t>
    </rPh>
    <phoneticPr fontId="6"/>
  </si>
  <si>
    <t>様式19</t>
    <rPh sb="0" eb="2">
      <t>ヨウシキ</t>
    </rPh>
    <phoneticPr fontId="6"/>
  </si>
  <si>
    <t>個人事業主からの見積書取得理由書</t>
    <rPh sb="0" eb="5">
      <t>コジンジギョウヌシ</t>
    </rPh>
    <rPh sb="8" eb="11">
      <t>ミツモリショ</t>
    </rPh>
    <rPh sb="11" eb="13">
      <t>シュトク</t>
    </rPh>
    <rPh sb="13" eb="16">
      <t>リユウショ</t>
    </rPh>
    <phoneticPr fontId="6"/>
  </si>
  <si>
    <t>様式20</t>
    <rPh sb="0" eb="2">
      <t>ヨウシキ</t>
    </rPh>
    <phoneticPr fontId="6"/>
  </si>
  <si>
    <t>T番号のない事業者からの見積書取得理由書</t>
    <rPh sb="1" eb="3">
      <t>バンゴウ</t>
    </rPh>
    <rPh sb="6" eb="9">
      <t>ジギョウシャ</t>
    </rPh>
    <rPh sb="12" eb="14">
      <t>ミツ</t>
    </rPh>
    <rPh sb="14" eb="15">
      <t>ショ</t>
    </rPh>
    <rPh sb="15" eb="17">
      <t>シュトク</t>
    </rPh>
    <rPh sb="17" eb="20">
      <t>リユウショ</t>
    </rPh>
    <phoneticPr fontId="6"/>
  </si>
  <si>
    <t>様式21</t>
    <rPh sb="0" eb="2">
      <t>ヨウシキ</t>
    </rPh>
    <phoneticPr fontId="6"/>
  </si>
  <si>
    <t>所有者以外からの見積書取得理由書</t>
    <rPh sb="0" eb="3">
      <t>ショユウシャ</t>
    </rPh>
    <rPh sb="3" eb="5">
      <t>イガイ</t>
    </rPh>
    <rPh sb="8" eb="11">
      <t>ミツモリショ</t>
    </rPh>
    <rPh sb="11" eb="16">
      <t>シュトクリユウショ</t>
    </rPh>
    <phoneticPr fontId="6"/>
  </si>
  <si>
    <t>様式22</t>
    <rPh sb="0" eb="2">
      <t>ヨウシキ</t>
    </rPh>
    <phoneticPr fontId="6"/>
  </si>
  <si>
    <t>その他理由書</t>
    <rPh sb="2" eb="3">
      <t>タ</t>
    </rPh>
    <rPh sb="3" eb="6">
      <t>リユウショ</t>
    </rPh>
    <phoneticPr fontId="6"/>
  </si>
  <si>
    <t>口座種別</t>
    <rPh sb="0" eb="2">
      <t>コウザ</t>
    </rPh>
    <rPh sb="2" eb="4">
      <t>シュベツ</t>
    </rPh>
    <phoneticPr fontId="6"/>
  </si>
  <si>
    <t>＿＿＿＿＿＿＿＿＿＿（以下「甲」という）は、公益社団法人 日本青年会議所　　　　　　　地区　　　　　協議会
（以下「乙」という）に対して、乙の行う下記の事業活動等につき、下記条件で協賛する事を確約し、甲乙間において本覚書を締結する。</t>
    <rPh sb="22" eb="24">
      <t>コウエキ</t>
    </rPh>
    <rPh sb="43" eb="45">
      <t>チク</t>
    </rPh>
    <rPh sb="50" eb="53">
      <t>キョウギカイ</t>
    </rPh>
    <phoneticPr fontId="6"/>
  </si>
  <si>
    <t>　　　銀行　　　　　支店</t>
    <rPh sb="3" eb="5">
      <t>ギンコウ</t>
    </rPh>
    <phoneticPr fontId="6"/>
  </si>
  <si>
    <t>〇〇ブロック協議会　会長　〇〇〇〇</t>
    <phoneticPr fontId="6"/>
  </si>
  <si>
    <t>〇〇銀行　〇〇支店</t>
    <rPh sb="2" eb="4">
      <t>ギンコウ</t>
    </rPh>
    <phoneticPr fontId="6"/>
  </si>
  <si>
    <t>〇〇ブロック協議会　会長　〇〇〇〇</t>
    <rPh sb="6" eb="9">
      <t>キョウギカイ</t>
    </rPh>
    <rPh sb="10" eb="12">
      <t>カイチョウ</t>
    </rPh>
    <phoneticPr fontId="6"/>
  </si>
  <si>
    <t>　　　　　　　　　　円</t>
    <rPh sb="10" eb="11">
      <t>エン</t>
    </rPh>
    <phoneticPr fontId="6"/>
  </si>
  <si>
    <t>事業名</t>
    <rPh sb="0" eb="2">
      <t>ジギョウ</t>
    </rPh>
    <rPh sb="2" eb="3">
      <t>メイ</t>
    </rPh>
    <phoneticPr fontId="6"/>
  </si>
  <si>
    <t>運営専務</t>
    <rPh sb="0" eb="2">
      <t>ウンエイ</t>
    </rPh>
    <rPh sb="2" eb="4">
      <t>センム</t>
    </rPh>
    <phoneticPr fontId="6"/>
  </si>
  <si>
    <t>財政担当者</t>
    <rPh sb="0" eb="2">
      <t>ザイセイ</t>
    </rPh>
    <rPh sb="2" eb="5">
      <t>タントウシャ</t>
    </rPh>
    <phoneticPr fontId="6"/>
  </si>
  <si>
    <t>委員会名</t>
    <rPh sb="0" eb="3">
      <t>イインカイ</t>
    </rPh>
    <rPh sb="3" eb="4">
      <t>メイ</t>
    </rPh>
    <phoneticPr fontId="6"/>
  </si>
  <si>
    <t>[様式51]</t>
    <rPh sb="1" eb="3">
      <t>ヨウシキ</t>
    </rPh>
    <phoneticPr fontId="6"/>
  </si>
  <si>
    <t>広告協賛に関する覚書</t>
    <rPh sb="0" eb="2">
      <t>コウコク</t>
    </rPh>
    <phoneticPr fontId="6"/>
  </si>
  <si>
    <t>委員会会計関連様式</t>
    <rPh sb="0" eb="3">
      <t>イインカイ</t>
    </rPh>
    <rPh sb="3" eb="5">
      <t>カイケイ</t>
    </rPh>
    <rPh sb="5" eb="9">
      <t>カンレンヨウシキ</t>
    </rPh>
    <phoneticPr fontId="6"/>
  </si>
  <si>
    <t>様式41</t>
    <rPh sb="0" eb="2">
      <t>ヨウシキ</t>
    </rPh>
    <phoneticPr fontId="6"/>
  </si>
  <si>
    <t>預り金明細書</t>
    <rPh sb="0" eb="1">
      <t>アズカ</t>
    </rPh>
    <rPh sb="2" eb="3">
      <t>キン</t>
    </rPh>
    <rPh sb="3" eb="6">
      <t>メイサイショ</t>
    </rPh>
    <phoneticPr fontId="6"/>
  </si>
  <si>
    <t>預り金がある場合に使用</t>
    <rPh sb="0" eb="1">
      <t>アズカ</t>
    </rPh>
    <rPh sb="2" eb="3">
      <t>キン</t>
    </rPh>
    <rPh sb="6" eb="8">
      <t>バアイ</t>
    </rPh>
    <rPh sb="9" eb="11">
      <t>シヨウ</t>
    </rPh>
    <phoneticPr fontId="6"/>
  </si>
  <si>
    <t>様式42</t>
    <rPh sb="0" eb="2">
      <t>ヨウシキ</t>
    </rPh>
    <phoneticPr fontId="6"/>
  </si>
  <si>
    <t>総勘定元帳</t>
    <rPh sb="0" eb="5">
      <t>ソウカ</t>
    </rPh>
    <phoneticPr fontId="6"/>
  </si>
  <si>
    <t>現金・預金のすべての金銭の動きを記載</t>
    <rPh sb="0" eb="2">
      <t>ゲンキン</t>
    </rPh>
    <rPh sb="3" eb="5">
      <t>ヨキン</t>
    </rPh>
    <rPh sb="10" eb="12">
      <t>キンセン</t>
    </rPh>
    <rPh sb="13" eb="14">
      <t>ウゴ</t>
    </rPh>
    <rPh sb="16" eb="18">
      <t>キサイ</t>
    </rPh>
    <phoneticPr fontId="6"/>
  </si>
  <si>
    <t>[様式41]</t>
    <rPh sb="1" eb="3">
      <t>ヨウシキ</t>
    </rPh>
    <phoneticPr fontId="6" alignment="distributed"/>
  </si>
  <si>
    <t>預　り　金　明　細　書</t>
    <rPh sb="0" eb="1">
      <t>アズカ</t>
    </rPh>
    <rPh sb="4" eb="5">
      <t>キン</t>
    </rPh>
    <rPh sb="6" eb="7">
      <t>メイ</t>
    </rPh>
    <rPh sb="8" eb="9">
      <t>ホソ</t>
    </rPh>
    <rPh sb="10" eb="11">
      <t>ショ</t>
    </rPh>
    <phoneticPr fontId="6" alignment="distributed"/>
  </si>
  <si>
    <t>会議・委員会名：</t>
    <rPh sb="0" eb="2">
      <t>カイギ</t>
    </rPh>
    <rPh sb="3" eb="6">
      <t>イインカイ</t>
    </rPh>
    <rPh sb="6" eb="7">
      <t>メイ</t>
    </rPh>
    <phoneticPr fontId="6" alignment="distributed"/>
  </si>
  <si>
    <t>ペ-ジ：（　　/　　）</t>
  </si>
  <si>
    <t>NO</t>
    <phoneticPr fontId="6"/>
  </si>
  <si>
    <t>日　付</t>
    <rPh sb="0" eb="1">
      <t>ヒ</t>
    </rPh>
    <rPh sb="2" eb="3">
      <t>ヅケ</t>
    </rPh>
    <phoneticPr fontId="6" alignment="distributed"/>
  </si>
  <si>
    <t>氏　名</t>
    <rPh sb="0" eb="1">
      <t>シ</t>
    </rPh>
    <rPh sb="2" eb="3">
      <t>メイ</t>
    </rPh>
    <phoneticPr fontId="6"/>
  </si>
  <si>
    <t>預り金　　　　　　（前ペ-ジ残高）</t>
    <rPh sb="0" eb="1">
      <t>アズカ</t>
    </rPh>
    <rPh sb="2" eb="3">
      <t>キン</t>
    </rPh>
    <rPh sb="10" eb="11">
      <t>ゼン</t>
    </rPh>
    <rPh sb="14" eb="16">
      <t>ザンダカ</t>
    </rPh>
    <phoneticPr fontId="6"/>
  </si>
  <si>
    <t>預　り　金　使　用　の　内　容</t>
    <rPh sb="0" eb="1">
      <t>アズカ</t>
    </rPh>
    <rPh sb="4" eb="5">
      <t>キン</t>
    </rPh>
    <rPh sb="6" eb="7">
      <t>シ</t>
    </rPh>
    <rPh sb="8" eb="9">
      <t>ヨウ</t>
    </rPh>
    <rPh sb="12" eb="13">
      <t>ナイ</t>
    </rPh>
    <rPh sb="14" eb="15">
      <t>カタチ</t>
    </rPh>
    <phoneticPr fontId="6" alignment="distributed"/>
  </si>
  <si>
    <t>残　高</t>
    <rPh sb="0" eb="1">
      <t>ザン</t>
    </rPh>
    <rPh sb="2" eb="3">
      <t>タカ</t>
    </rPh>
    <phoneticPr fontId="6"/>
  </si>
  <si>
    <t>　月　日</t>
    <rPh sb="1" eb="2">
      <t>ガツ</t>
    </rPh>
    <rPh sb="3" eb="4">
      <t>ヒ</t>
    </rPh>
    <phoneticPr fontId="6" alignment="distributed"/>
  </si>
  <si>
    <t>　月　日</t>
  </si>
  <si>
    <t>　月　日</t>
    <phoneticPr fontId="6"/>
  </si>
  <si>
    <t>合　　計</t>
    <rPh sb="0" eb="1">
      <t>ゴウ</t>
    </rPh>
    <rPh sb="3" eb="4">
      <t>ケイ</t>
    </rPh>
    <phoneticPr fontId="6" alignment="distributed"/>
  </si>
  <si>
    <t>預　り　金　明　細　書　（見本）</t>
    <rPh sb="0" eb="1">
      <t>アズカ</t>
    </rPh>
    <rPh sb="4" eb="5">
      <t>キン</t>
    </rPh>
    <rPh sb="6" eb="7">
      <t>メイ</t>
    </rPh>
    <rPh sb="8" eb="9">
      <t>ホソ</t>
    </rPh>
    <rPh sb="10" eb="11">
      <t>ショ</t>
    </rPh>
    <rPh sb="13" eb="15">
      <t>ミホン</t>
    </rPh>
    <phoneticPr fontId="6" alignment="distributed"/>
  </si>
  <si>
    <t>財政審査会議</t>
    <rPh sb="0" eb="4">
      <t>ザイセイシンサ</t>
    </rPh>
    <rPh sb="4" eb="6">
      <t>カイギ</t>
    </rPh>
    <phoneticPr fontId="6" alignment="distributed"/>
  </si>
  <si>
    <t>ペ-ジ：（　1　/1　）</t>
  </si>
  <si>
    <t>　2月　7日</t>
    <rPh sb="2" eb="3">
      <t>ガツ</t>
    </rPh>
    <rPh sb="5" eb="6">
      <t>ヒ</t>
    </rPh>
    <phoneticPr fontId="6" alignment="distributed"/>
  </si>
  <si>
    <t>　2月　7日</t>
  </si>
  <si>
    <t>　2月　20日</t>
  </si>
  <si>
    <t>　3月　3日</t>
  </si>
  <si>
    <t>　6月　17日</t>
  </si>
  <si>
    <t>7月　7日</t>
  </si>
  <si>
    <t>　8月　8日</t>
  </si>
  <si>
    <t>　9月　22日</t>
  </si>
  <si>
    <t>京都会議会場設営費</t>
    <phoneticPr fontId="6"/>
  </si>
  <si>
    <t>京都会議ブ-ス出展費用</t>
  </si>
  <si>
    <t>京都会議振込手数料</t>
  </si>
  <si>
    <t>京都会議資料費</t>
    <phoneticPr fontId="6"/>
  </si>
  <si>
    <t>京都会議立替分</t>
    <phoneticPr fontId="6"/>
  </si>
  <si>
    <t>さくらインタ-ネット立替分</t>
    <rPh sb="12" eb="13">
      <t>ブン</t>
    </rPh>
    <phoneticPr fontId="6"/>
  </si>
  <si>
    <t>東洋印刷</t>
    <phoneticPr fontId="6"/>
  </si>
  <si>
    <t>東洋印刷振込手数料</t>
  </si>
  <si>
    <t>京都会議立替分</t>
    <rPh sb="0" eb="7">
      <t>キョウトカイギ</t>
    </rPh>
    <phoneticPr fontId="6"/>
  </si>
  <si>
    <t>京都会議登録料返金</t>
    <phoneticPr fontId="6"/>
  </si>
  <si>
    <t>さくらインタ-ネット立替分</t>
  </si>
  <si>
    <t>京都会議登録料返金</t>
  </si>
  <si>
    <t>さくらインタ-ネット</t>
  </si>
  <si>
    <t>岡部祥司</t>
    <rPh sb="0" eb="2">
      <t>オカベ</t>
    </rPh>
    <rPh sb="2" eb="4">
      <t>ショウジ</t>
    </rPh>
    <phoneticPr fontId="6"/>
  </si>
  <si>
    <t>加藤宗兵衛</t>
    <rPh sb="0" eb="2">
      <t>カトウ</t>
    </rPh>
    <rPh sb="2" eb="5">
      <t>ソウベエ</t>
    </rPh>
    <phoneticPr fontId="6"/>
  </si>
  <si>
    <t>足立　浩</t>
  </si>
  <si>
    <t>清水康裕</t>
    <rPh sb="0" eb="2">
      <t>シミズ</t>
    </rPh>
    <rPh sb="2" eb="4">
      <t>ヤスヒロ</t>
    </rPh>
    <phoneticPr fontId="6"/>
  </si>
  <si>
    <t>坪井潤一</t>
    <rPh sb="0" eb="2">
      <t>ツボイ</t>
    </rPh>
    <rPh sb="2" eb="4">
      <t>ジュンイチ</t>
    </rPh>
    <phoneticPr fontId="6"/>
  </si>
  <si>
    <t>水野雅美</t>
    <rPh sb="0" eb="2">
      <t>ミズノ</t>
    </rPh>
    <rPh sb="2" eb="4">
      <t>マサミ</t>
    </rPh>
    <phoneticPr fontId="6"/>
  </si>
  <si>
    <t>鈴木あかり</t>
    <rPh sb="0" eb="2">
      <t>スズキ</t>
    </rPh>
    <phoneticPr fontId="6"/>
  </si>
  <si>
    <t>斎藤　慎也</t>
    <rPh sb="0" eb="2">
      <t>サイトウ</t>
    </rPh>
    <rPh sb="3" eb="5">
      <t>シンヤ</t>
    </rPh>
    <phoneticPr fontId="6"/>
  </si>
  <si>
    <t>八巻　有芝</t>
    <rPh sb="0" eb="2">
      <t>ヤマキ</t>
    </rPh>
    <rPh sb="3" eb="4">
      <t>アリ</t>
    </rPh>
    <rPh sb="4" eb="5">
      <t>シバ</t>
    </rPh>
    <phoneticPr fontId="6"/>
  </si>
  <si>
    <t>津久井  盛夫</t>
  </si>
  <si>
    <t>松下  延樹</t>
  </si>
  <si>
    <t>林　洋一</t>
    <rPh sb="0" eb="1">
      <t>ハヤシ</t>
    </rPh>
    <rPh sb="2" eb="4">
      <t>ヨウイチ</t>
    </rPh>
    <phoneticPr fontId="6"/>
  </si>
  <si>
    <t>長村  みさお</t>
    <rPh sb="0" eb="2">
      <t>オサムラ</t>
    </rPh>
    <phoneticPr fontId="6"/>
  </si>
  <si>
    <t>原　仁志</t>
    <rPh sb="0" eb="1">
      <t>ハラ</t>
    </rPh>
    <rPh sb="2" eb="4">
      <t>ヒトシ</t>
    </rPh>
    <phoneticPr fontId="6"/>
  </si>
  <si>
    <t>八木  淳</t>
    <rPh sb="0" eb="2">
      <t>ヤギ</t>
    </rPh>
    <rPh sb="4" eb="5">
      <t>ジュン</t>
    </rPh>
    <phoneticPr fontId="6"/>
  </si>
  <si>
    <t>濱田　竜一</t>
  </si>
  <si>
    <t>西表　晋作</t>
    <rPh sb="0" eb="2">
      <t>イリオモテ</t>
    </rPh>
    <rPh sb="3" eb="5">
      <t>シンサク</t>
    </rPh>
    <phoneticPr fontId="6"/>
  </si>
  <si>
    <t>髙橋正英</t>
  </si>
  <si>
    <t>田中太郎</t>
    <rPh sb="0" eb="2">
      <t>タナカ</t>
    </rPh>
    <rPh sb="2" eb="4">
      <t>タロウ</t>
    </rPh>
    <phoneticPr fontId="6"/>
  </si>
  <si>
    <t>青木孝幸</t>
    <rPh sb="0" eb="2">
      <t>アオキ</t>
    </rPh>
    <rPh sb="2" eb="4">
      <t>タカユキ</t>
    </rPh>
    <phoneticPr fontId="6"/>
  </si>
  <si>
    <t>足利有美</t>
    <rPh sb="0" eb="2">
      <t>アシカラズ</t>
    </rPh>
    <rPh sb="2" eb="4">
      <t>アリミ</t>
    </rPh>
    <phoneticPr fontId="6"/>
  </si>
  <si>
    <t>岩崎諭史</t>
  </si>
  <si>
    <t>大越誠之</t>
  </si>
  <si>
    <t>亀井　正智</t>
    <phoneticPr fontId="6"/>
  </si>
  <si>
    <t>小俣徹</t>
    <phoneticPr fontId="6"/>
  </si>
  <si>
    <t>杉山直希</t>
    <rPh sb="0" eb="2">
      <t>スギヤマ</t>
    </rPh>
    <rPh sb="2" eb="4">
      <t>ナオキ</t>
    </rPh>
    <phoneticPr fontId="6"/>
  </si>
  <si>
    <t>田中　奈央子</t>
    <rPh sb="0" eb="2">
      <t>タナカ</t>
    </rPh>
    <rPh sb="3" eb="6">
      <t>ナオコ</t>
    </rPh>
    <phoneticPr fontId="6"/>
  </si>
  <si>
    <t>丹生茂希</t>
  </si>
  <si>
    <t>齋藤　洋邦</t>
    <rPh sb="0" eb="2">
      <t>サイトウ</t>
    </rPh>
    <rPh sb="3" eb="5">
      <t>ヒロクニ</t>
    </rPh>
    <phoneticPr fontId="6"/>
  </si>
  <si>
    <t>相澤　明弘　立替分</t>
    <rPh sb="0" eb="2">
      <t>アイザワ</t>
    </rPh>
    <rPh sb="3" eb="5">
      <t>アキヒロ</t>
    </rPh>
    <rPh sb="6" eb="9">
      <t>タテカエブン</t>
    </rPh>
    <phoneticPr fontId="6"/>
  </si>
  <si>
    <t>五十嵐　勝博立替分</t>
    <rPh sb="0" eb="3">
      <t>イガラシ</t>
    </rPh>
    <rPh sb="4" eb="6">
      <t>カツヒロ</t>
    </rPh>
    <rPh sb="6" eb="9">
      <t>タテカエブン</t>
    </rPh>
    <phoneticPr fontId="6"/>
  </si>
  <si>
    <t>草野　繁登　立替分</t>
    <rPh sb="0" eb="2">
      <t>クサノ</t>
    </rPh>
    <rPh sb="3" eb="4">
      <t>シゲ</t>
    </rPh>
    <rPh sb="4" eb="5">
      <t>ノボ</t>
    </rPh>
    <rPh sb="6" eb="9">
      <t>タテカエ</t>
    </rPh>
    <phoneticPr fontId="6"/>
  </si>
  <si>
    <t>普通預金利息</t>
  </si>
  <si>
    <t>湖山和英</t>
    <phoneticPr fontId="6"/>
  </si>
  <si>
    <t>齊藤　誠</t>
  </si>
  <si>
    <t>清水　幹久</t>
    <rPh sb="3" eb="4">
      <t>ミキ</t>
    </rPh>
    <rPh sb="4" eb="5">
      <t>ヒサ</t>
    </rPh>
    <phoneticPr fontId="6"/>
  </si>
  <si>
    <t>鈴木　圭史</t>
    <rPh sb="0" eb="2">
      <t>スズキ</t>
    </rPh>
    <rPh sb="3" eb="5">
      <t>ケイジ</t>
    </rPh>
    <phoneticPr fontId="6"/>
  </si>
  <si>
    <t>田中　宏昌</t>
    <rPh sb="0" eb="2">
      <t>タナカ</t>
    </rPh>
    <rPh sb="3" eb="5">
      <t>ヒロマサ</t>
    </rPh>
    <phoneticPr fontId="6"/>
  </si>
  <si>
    <t>会務運営費相殺</t>
    <rPh sb="0" eb="5">
      <t>カイムウンエイヒ</t>
    </rPh>
    <rPh sb="5" eb="7">
      <t>ソウサイ</t>
    </rPh>
    <phoneticPr fontId="6"/>
  </si>
  <si>
    <t>南　嘉邦</t>
    <rPh sb="0" eb="1">
      <t>ミナミ</t>
    </rPh>
    <rPh sb="2" eb="4">
      <t>カホウ</t>
    </rPh>
    <phoneticPr fontId="6"/>
  </si>
  <si>
    <t>野口和範</t>
  </si>
  <si>
    <t>渡邊実輝宏</t>
  </si>
  <si>
    <t>安部　修司</t>
  </si>
  <si>
    <t>岡本友二郎</t>
  </si>
  <si>
    <t>小林邦章</t>
  </si>
  <si>
    <t>後藤優太</t>
    <phoneticPr fontId="6"/>
  </si>
  <si>
    <t>中島　渉</t>
    <rPh sb="0" eb="2">
      <t>ナカシマ</t>
    </rPh>
    <rPh sb="3" eb="4">
      <t>ワタル</t>
    </rPh>
    <phoneticPr fontId="6"/>
  </si>
  <si>
    <t>葉月雛丸</t>
    <rPh sb="0" eb="2">
      <t>ハヅキ</t>
    </rPh>
    <rPh sb="2" eb="3">
      <t>ヒナ</t>
    </rPh>
    <rPh sb="3" eb="4">
      <t>マル</t>
    </rPh>
    <phoneticPr fontId="6"/>
  </si>
  <si>
    <t>樋口陽平</t>
  </si>
  <si>
    <t>松村　一弘</t>
  </si>
  <si>
    <t>三井史生</t>
    <phoneticPr fontId="6"/>
  </si>
  <si>
    <t>向井久雄</t>
    <rPh sb="0" eb="2">
      <t>ムカイ</t>
    </rPh>
    <rPh sb="2" eb="4">
      <t>ヒサオ</t>
    </rPh>
    <phoneticPr fontId="6"/>
  </si>
  <si>
    <t>三宅智貴</t>
    <phoneticPr fontId="6"/>
  </si>
  <si>
    <t>松本和之</t>
    <phoneticPr fontId="6"/>
  </si>
  <si>
    <t>猪瀬正幹</t>
    <rPh sb="0" eb="2">
      <t>イノセ</t>
    </rPh>
    <rPh sb="2" eb="3">
      <t>マサ</t>
    </rPh>
    <rPh sb="3" eb="4">
      <t>ミキ</t>
    </rPh>
    <phoneticPr fontId="6"/>
  </si>
  <si>
    <t>佐藤ぱうろ</t>
    <rPh sb="0" eb="2">
      <t>サトウ</t>
    </rPh>
    <phoneticPr fontId="6"/>
  </si>
  <si>
    <t>飯野　光長</t>
    <phoneticPr fontId="6"/>
  </si>
  <si>
    <t>大屋　仁志</t>
  </si>
  <si>
    <t>小笠原信隆</t>
  </si>
  <si>
    <t>齊藤喬</t>
  </si>
  <si>
    <t>佐-木大輔</t>
  </si>
  <si>
    <t>佐藤賛</t>
    <rPh sb="0" eb="2">
      <t>サトウ</t>
    </rPh>
    <rPh sb="2" eb="3">
      <t>タスク</t>
    </rPh>
    <phoneticPr fontId="6"/>
  </si>
  <si>
    <t>本橋幸玄</t>
  </si>
  <si>
    <t>薮下　敏也</t>
  </si>
  <si>
    <t>山口和秀</t>
    <rPh sb="2" eb="4">
      <t>カズヒデ</t>
    </rPh>
    <phoneticPr fontId="6"/>
  </si>
  <si>
    <t>[様式42]</t>
  </si>
  <si>
    <t>総 勘 定 元 帳</t>
    <rPh sb="0" eb="1">
      <t>ソウ</t>
    </rPh>
    <rPh sb="2" eb="3">
      <t>カン</t>
    </rPh>
    <rPh sb="4" eb="5">
      <t>サダム</t>
    </rPh>
    <rPh sb="6" eb="7">
      <t>モト</t>
    </rPh>
    <rPh sb="8" eb="9">
      <t>チョウ</t>
    </rPh>
    <phoneticPr fontId="6"/>
  </si>
  <si>
    <t xml:space="preserve">                  会議・委員会</t>
    <rPh sb="21" eb="24">
      <t>イインカイ</t>
    </rPh>
    <phoneticPr fontId="6"/>
  </si>
  <si>
    <t>科　　目</t>
    <rPh sb="0" eb="1">
      <t>カ</t>
    </rPh>
    <rPh sb="3" eb="4">
      <t>メ</t>
    </rPh>
    <phoneticPr fontId="6"/>
  </si>
  <si>
    <t>尚、全ての項目を記載出来る市販の出納帳の使用も可能です。</t>
  </si>
  <si>
    <t>総 勘 定 元 帳 (見本)</t>
    <rPh sb="11" eb="13">
      <t>ミホン</t>
    </rPh>
    <phoneticPr fontId="6"/>
  </si>
  <si>
    <t>ペ-ジ：2</t>
  </si>
  <si>
    <t xml:space="preserve">                財政審査会議  </t>
    <rPh sb="16" eb="22">
      <t>ザイセ</t>
    </rPh>
    <phoneticPr fontId="6"/>
  </si>
  <si>
    <t>日南開発</t>
  </si>
  <si>
    <t>東洋印刷</t>
  </si>
  <si>
    <t>振込手数料</t>
  </si>
  <si>
    <t>上程　花子</t>
    <rPh sb="0" eb="2">
      <t>ジョウテイ</t>
    </rPh>
    <rPh sb="3" eb="5">
      <t>ハナコ</t>
    </rPh>
    <phoneticPr fontId="6"/>
  </si>
  <si>
    <t>相澤明弘</t>
    <rPh sb="0" eb="2">
      <t>アイザワ</t>
    </rPh>
    <rPh sb="2" eb="4">
      <t>アキヒロ</t>
    </rPh>
    <phoneticPr fontId="6"/>
  </si>
  <si>
    <t>五十嵐勝博</t>
    <rPh sb="0" eb="3">
      <t>イガラシ</t>
    </rPh>
    <rPh sb="3" eb="5">
      <t>カツヒロ</t>
    </rPh>
    <phoneticPr fontId="6"/>
  </si>
  <si>
    <t>草野繁登</t>
    <rPh sb="0" eb="2">
      <t>クサノ</t>
    </rPh>
    <rPh sb="2" eb="3">
      <t>シゲル</t>
    </rPh>
    <rPh sb="3" eb="4">
      <t>ノボル</t>
    </rPh>
    <phoneticPr fontId="6"/>
  </si>
  <si>
    <t>湖山和秀</t>
    <rPh sb="0" eb="2">
      <t>コヤマ</t>
    </rPh>
    <rPh sb="2" eb="4">
      <t>カズヒデ</t>
    </rPh>
    <phoneticPr fontId="6"/>
  </si>
  <si>
    <t>岡部祥司に返金</t>
    <rPh sb="0" eb="2">
      <t>オカベ</t>
    </rPh>
    <rPh sb="2" eb="4">
      <t>ショウジ</t>
    </rPh>
    <phoneticPr fontId="6"/>
  </si>
  <si>
    <t>加藤宗兵衛に返金</t>
    <rPh sb="0" eb="2">
      <t>カトウ</t>
    </rPh>
    <rPh sb="2" eb="5">
      <t>ソウベイ</t>
    </rPh>
    <phoneticPr fontId="6"/>
  </si>
  <si>
    <t>足立浩に返金</t>
    <rPh sb="0" eb="2">
      <t>アダチ</t>
    </rPh>
    <rPh sb="2" eb="3">
      <t>ヒロシ</t>
    </rPh>
    <phoneticPr fontId="6"/>
  </si>
  <si>
    <t>清水康裕に返金</t>
    <rPh sb="0" eb="2">
      <t>シミズ</t>
    </rPh>
    <rPh sb="2" eb="4">
      <t>ヤスヒロ</t>
    </rPh>
    <phoneticPr fontId="6"/>
  </si>
  <si>
    <t>坪井潤一に返金</t>
    <rPh sb="0" eb="2">
      <t>ツボイ</t>
    </rPh>
    <rPh sb="2" eb="4">
      <t>ジュンイチ</t>
    </rPh>
    <phoneticPr fontId="6"/>
  </si>
  <si>
    <t>眞鍋大介に返金</t>
    <rPh sb="0" eb="2">
      <t>マナベ</t>
    </rPh>
    <rPh sb="2" eb="4">
      <t>ダイスケ</t>
    </rPh>
    <rPh sb="5" eb="7">
      <t>ヘンキン</t>
    </rPh>
    <phoneticPr fontId="6"/>
  </si>
  <si>
    <t>水野雅美に返金</t>
    <rPh sb="0" eb="2">
      <t>ミズノ</t>
    </rPh>
    <rPh sb="2" eb="4">
      <t>マサミ</t>
    </rPh>
    <phoneticPr fontId="6"/>
  </si>
  <si>
    <t>鈴木あかりに返金</t>
    <rPh sb="0" eb="2">
      <t>スズキ</t>
    </rPh>
    <phoneticPr fontId="6"/>
  </si>
  <si>
    <t>齋藤慎也に返金</t>
    <rPh sb="0" eb="2">
      <t>サイトウ</t>
    </rPh>
    <rPh sb="2" eb="4">
      <t>シンヤ</t>
    </rPh>
    <phoneticPr fontId="6"/>
  </si>
  <si>
    <t>八巻有芝に返金</t>
    <rPh sb="0" eb="2">
      <t>ヤマキ</t>
    </rPh>
    <rPh sb="2" eb="3">
      <t>ア</t>
    </rPh>
    <rPh sb="3" eb="4">
      <t>シバ</t>
    </rPh>
    <rPh sb="5" eb="7">
      <t>ヘンキン</t>
    </rPh>
    <phoneticPr fontId="6"/>
  </si>
  <si>
    <t>津久井盛夫に返金</t>
    <rPh sb="0" eb="3">
      <t>ツクイ</t>
    </rPh>
    <rPh sb="3" eb="5">
      <t>モリオ</t>
    </rPh>
    <rPh sb="6" eb="8">
      <t>ヘンキン</t>
    </rPh>
    <phoneticPr fontId="6"/>
  </si>
  <si>
    <t>松下延樹に返金</t>
    <rPh sb="0" eb="2">
      <t>マツシタ</t>
    </rPh>
    <rPh sb="2" eb="3">
      <t>ノブ</t>
    </rPh>
    <rPh sb="3" eb="4">
      <t>キ</t>
    </rPh>
    <rPh sb="5" eb="7">
      <t>ヘンキン</t>
    </rPh>
    <phoneticPr fontId="6"/>
  </si>
  <si>
    <t>林洋一に返金</t>
    <rPh sb="0" eb="1">
      <t>ハヤシ</t>
    </rPh>
    <rPh sb="1" eb="3">
      <t>ヨウイチ</t>
    </rPh>
    <rPh sb="4" eb="6">
      <t>ヘンキン</t>
    </rPh>
    <phoneticPr fontId="6"/>
  </si>
  <si>
    <t>長村みさおに返金</t>
    <rPh sb="0" eb="2">
      <t>ナガムラ</t>
    </rPh>
    <rPh sb="6" eb="8">
      <t>ヘンキン</t>
    </rPh>
    <phoneticPr fontId="6"/>
  </si>
  <si>
    <t>原仁志に返金</t>
    <rPh sb="0" eb="1">
      <t>ハラ</t>
    </rPh>
    <rPh sb="1" eb="3">
      <t>ヒトシ</t>
    </rPh>
    <rPh sb="4" eb="6">
      <t>ヘンキン</t>
    </rPh>
    <phoneticPr fontId="6"/>
  </si>
  <si>
    <t>八木淳に返金</t>
    <rPh sb="0" eb="2">
      <t>ヤギ</t>
    </rPh>
    <rPh sb="2" eb="3">
      <t>ジュン</t>
    </rPh>
    <rPh sb="4" eb="6">
      <t>ヘンキン</t>
    </rPh>
    <phoneticPr fontId="6"/>
  </si>
  <si>
    <t>濱田竜一に返金</t>
    <rPh sb="0" eb="2">
      <t>ハマダ</t>
    </rPh>
    <rPh sb="2" eb="4">
      <t>リュウイチ</t>
    </rPh>
    <rPh sb="5" eb="7">
      <t>ヘンキン</t>
    </rPh>
    <phoneticPr fontId="6"/>
  </si>
  <si>
    <t>西表晋作に返金</t>
    <rPh sb="0" eb="2">
      <t>イリオモテ</t>
    </rPh>
    <rPh sb="2" eb="4">
      <t>シンサク</t>
    </rPh>
    <rPh sb="5" eb="7">
      <t>ヘンキン</t>
    </rPh>
    <phoneticPr fontId="6"/>
  </si>
  <si>
    <t>高橋正英に返金</t>
    <rPh sb="2" eb="4">
      <t>マサヒデ</t>
    </rPh>
    <rPh sb="5" eb="7">
      <t>ヘンキン</t>
    </rPh>
    <phoneticPr fontId="6"/>
  </si>
  <si>
    <t>田中太郎に返金</t>
    <rPh sb="0" eb="2">
      <t>タナカ</t>
    </rPh>
    <rPh sb="2" eb="4">
      <t>タロウ</t>
    </rPh>
    <rPh sb="5" eb="7">
      <t>ヘンキン</t>
    </rPh>
    <phoneticPr fontId="6"/>
  </si>
  <si>
    <t>財審太郎</t>
    <rPh sb="0" eb="1">
      <t>ザイ</t>
    </rPh>
    <rPh sb="1" eb="2">
      <t>シン</t>
    </rPh>
    <rPh sb="2" eb="4">
      <t>タロウ</t>
    </rPh>
    <phoneticPr fontId="6"/>
  </si>
  <si>
    <t>青木孝幸に返金</t>
    <rPh sb="0" eb="2">
      <t>アオキ</t>
    </rPh>
    <rPh sb="2" eb="4">
      <t>タカユキ</t>
    </rPh>
    <rPh sb="5" eb="7">
      <t>ヘンキン</t>
    </rPh>
    <phoneticPr fontId="6"/>
  </si>
  <si>
    <t>下記事業の運営上、事業専用の領収書が必要不可欠である為、特別領収書の作成を申請いたします。尚、領収書の作成に際しては、必ず申請した発行枚数を連続した番号で印刷し、管理・発行には万全の注意を払い、当方で一切の責任を持ち、公益社団法人日本青年会議所に迷惑の掛からないようここに確認いたします。又、事業終了後速やかに、特別領収書作成報告書（様式24）を未使用領収書等とともにご提出いたします。</t>
    <rPh sb="59" eb="60">
      <t>カナラ</t>
    </rPh>
    <rPh sb="61" eb="63">
      <t>シンセイ</t>
    </rPh>
    <rPh sb="65" eb="67">
      <t>ハッコウ</t>
    </rPh>
    <rPh sb="67" eb="69">
      <t>マイスウ</t>
    </rPh>
    <rPh sb="77" eb="79">
      <t>インサツ</t>
    </rPh>
    <rPh sb="109" eb="111">
      <t>コウエキ</t>
    </rPh>
    <rPh sb="167" eb="169">
      <t>ヨウシキ</t>
    </rPh>
    <rPh sb="179" eb="180">
      <t>トウ</t>
    </rPh>
    <phoneticPr fontId="6"/>
  </si>
  <si>
    <t>5.　財審様式25（領収書の管理台帳）</t>
    <rPh sb="3" eb="5">
      <t>ザイシン</t>
    </rPh>
    <rPh sb="5" eb="7">
      <t>ヨウシキ</t>
    </rPh>
    <rPh sb="10" eb="13">
      <t>リョウシュウショ</t>
    </rPh>
    <rPh sb="14" eb="16">
      <t>カンリ</t>
    </rPh>
    <rPh sb="16" eb="18">
      <t>ダイチョウ</t>
    </rPh>
    <phoneticPr fontId="6"/>
  </si>
  <si>
    <t>　　　以上を証するため本覚書を2通を作成し、甲乙各1通保有する。</t>
    <phoneticPr fontId="6"/>
  </si>
  <si>
    <t>総額　金</t>
    <phoneticPr fontId="6"/>
  </si>
  <si>
    <t xml:space="preserve">  円</t>
    <phoneticPr fontId="6"/>
  </si>
  <si>
    <t>事業名称：</t>
    <phoneticPr fontId="6"/>
  </si>
  <si>
    <t>　 謝礼が0円(無償)の場合は必ず0円を記載してください。</t>
    <rPh sb="2" eb="4">
      <t>シャレイ</t>
    </rPh>
    <rPh sb="6" eb="7">
      <t>エン</t>
    </rPh>
    <rPh sb="8" eb="10">
      <t>ムショウ</t>
    </rPh>
    <rPh sb="12" eb="14">
      <t>バアイ</t>
    </rPh>
    <rPh sb="15" eb="16">
      <t>カナラ</t>
    </rPh>
    <rPh sb="18" eb="19">
      <t>エン</t>
    </rPh>
    <rPh sb="20" eb="22">
      <t>キサイ</t>
    </rPh>
    <phoneticPr fontId="6"/>
  </si>
  <si>
    <t>※謝礼金額が未記載の場合、課税対象になるため、</t>
    <rPh sb="1" eb="4">
      <t>シャレイキン</t>
    </rPh>
    <rPh sb="4" eb="5">
      <t>ガク</t>
    </rPh>
    <rPh sb="6" eb="9">
      <t>ミキサイ</t>
    </rPh>
    <rPh sb="10" eb="12">
      <t>バアイ</t>
    </rPh>
    <rPh sb="13" eb="15">
      <t>カゼイ</t>
    </rPh>
    <rPh sb="15" eb="17">
      <t>タイショウ</t>
    </rPh>
    <phoneticPr fontId="6"/>
  </si>
  <si>
    <t>0円及び無償</t>
    <rPh sb="1" eb="2">
      <t>エン</t>
    </rPh>
    <rPh sb="2" eb="3">
      <t>オヨ</t>
    </rPh>
    <rPh sb="4" eb="6">
      <t>ムショウ</t>
    </rPh>
    <phoneticPr fontId="6"/>
  </si>
  <si>
    <t>未記載</t>
    <phoneticPr fontId="6"/>
  </si>
  <si>
    <t>未記載</t>
    <rPh sb="0" eb="3">
      <t>ミキサイ</t>
    </rPh>
    <phoneticPr fontId="6"/>
  </si>
  <si>
    <t>記載内容</t>
    <rPh sb="0" eb="2">
      <t>キサイ</t>
    </rPh>
    <rPh sb="2" eb="4">
      <t>ナイヨウ</t>
    </rPh>
    <phoneticPr fontId="6"/>
  </si>
  <si>
    <t xml:space="preserve">       上記の収支差額(余剰金)は、第　　　回理事会の承認を経て一般会計に繰り入れる</t>
    <phoneticPr fontId="6"/>
  </si>
  <si>
    <t>〇</t>
    <phoneticPr fontId="6"/>
  </si>
  <si>
    <t>2026年度 財審様式フォ-ム</t>
    <rPh sb="4" eb="6">
      <t>ネンド</t>
    </rPh>
    <rPh sb="7" eb="8">
      <t>ザイ</t>
    </rPh>
    <rPh sb="8" eb="9">
      <t>シン</t>
    </rPh>
    <rPh sb="9" eb="10">
      <t>ヨウ</t>
    </rPh>
    <rPh sb="10" eb="11">
      <t>シキ</t>
    </rPh>
    <phoneticPr fontId="6"/>
  </si>
  <si>
    <t>2026年　　　月　　　日</t>
    <rPh sb="4" eb="5">
      <t>ネン</t>
    </rPh>
    <rPh sb="8" eb="9">
      <t>ツキ</t>
    </rPh>
    <rPh sb="12" eb="13">
      <t>ヒ</t>
    </rPh>
    <phoneticPr fontId="6"/>
  </si>
  <si>
    <t>3）納付後、速やかに源泉所得税納付報告書［様式54］を日本JC事務局経理宛にFAＸ(03-3265-2409)でご報告下さい。</t>
    <phoneticPr fontId="6"/>
  </si>
  <si>
    <t>自　2026年　　　月　　　日</t>
    <phoneticPr fontId="6"/>
  </si>
  <si>
    <t>至　2026年　　　月　　　日</t>
    <phoneticPr fontId="6"/>
  </si>
  <si>
    <t>1　一括の場合　2026年　　月　　日までに</t>
    <phoneticPr fontId="6"/>
  </si>
  <si>
    <t>乙は、甲に対して、事業・活動等の成果を取りまとめた報告書及び会計報告書を、2026年　　月　　日又は事業・活動等の完了日から　　　ヶ月以内に提出しなければならない。</t>
    <phoneticPr fontId="6"/>
  </si>
  <si>
    <t>2026年　 　月　 　日</t>
    <phoneticPr fontId="6"/>
  </si>
  <si>
    <t>東京都千代田区麹町2丁目12番1号 VORT半蔵門7F</t>
    <rPh sb="7" eb="9">
      <t>コウジマチ</t>
    </rPh>
    <rPh sb="22" eb="25">
      <t>ハンゾウモン</t>
    </rPh>
    <phoneticPr fontId="6"/>
  </si>
  <si>
    <t>2026年 　　月　　 日</t>
    <rPh sb="4" eb="5">
      <t>ネン</t>
    </rPh>
    <rPh sb="8" eb="9">
      <t>ツキ</t>
    </rPh>
    <rPh sb="12" eb="13">
      <t>ヒ</t>
    </rPh>
    <phoneticPr fontId="46"/>
  </si>
  <si>
    <t>2026年　　月　　日</t>
    <rPh sb="4" eb="5">
      <t>トシ</t>
    </rPh>
    <rPh sb="7" eb="8">
      <t>ツキ</t>
    </rPh>
    <rPh sb="10" eb="11">
      <t>ヒ</t>
    </rPh>
    <phoneticPr fontId="6"/>
  </si>
  <si>
    <t>公益社団法人 日本青年会議所　会頭　加藤　大将　殿</t>
    <rPh sb="0" eb="2">
      <t>コウエキ</t>
    </rPh>
    <rPh sb="18" eb="20">
      <t>カトウ</t>
    </rPh>
    <rPh sb="21" eb="23">
      <t>タイショウ</t>
    </rPh>
    <phoneticPr fontId="6"/>
  </si>
  <si>
    <t>（専務理事　 伊住　公一朗  殿）</t>
    <rPh sb="7" eb="8">
      <t>イ</t>
    </rPh>
    <rPh sb="8" eb="9">
      <t>スミ</t>
    </rPh>
    <rPh sb="10" eb="13">
      <t>コウイチロウ</t>
    </rPh>
    <phoneticPr fontId="6"/>
  </si>
  <si>
    <t>　　2026年 　　　月　　　 日 ～ 2026年　　　 月　　　 日</t>
    <phoneticPr fontId="6"/>
  </si>
  <si>
    <t>　　　　　　　　　　　　　2026年 　　　月 　　　　日</t>
    <phoneticPr fontId="6"/>
  </si>
  <si>
    <t>　公益社団法人 日本青年会議所　専務理事　　 伊住　公一朗　　      印　　</t>
    <rPh sb="1" eb="3">
      <t>コウエキ</t>
    </rPh>
    <rPh sb="23" eb="24">
      <t>イ</t>
    </rPh>
    <rPh sb="24" eb="25">
      <t>スミ</t>
    </rPh>
    <rPh sb="26" eb="29">
      <t>コウイチロウ</t>
    </rPh>
    <phoneticPr fontId="6"/>
  </si>
  <si>
    <t>TEL：03-3234-5601　FAX：03-3265-2409</t>
    <phoneticPr fontId="6"/>
  </si>
  <si>
    <t>　　2026年　　　 月　　　 日 ～ 2026年　　　 月　　　 日</t>
    <phoneticPr fontId="6"/>
  </si>
  <si>
    <t>〒102-0083　東京都千代田区麹町2-12-1 VORT半蔵門7F　公益社団法人 日本青年会議所　事務局経理　宛て</t>
    <rPh sb="10" eb="12">
      <t>トウキョウ</t>
    </rPh>
    <rPh sb="12" eb="13">
      <t>ト</t>
    </rPh>
    <rPh sb="13" eb="17">
      <t>チヨダク</t>
    </rPh>
    <rPh sb="17" eb="19">
      <t>コウジマチ</t>
    </rPh>
    <rPh sb="30" eb="33">
      <t>ハンゾウモン</t>
    </rPh>
    <phoneticPr fontId="6"/>
  </si>
  <si>
    <t>2026年度</t>
    <rPh sb="4" eb="6">
      <t>ネンド</t>
    </rPh>
    <phoneticPr fontId="6"/>
  </si>
  <si>
    <t>2026年度</t>
    <rPh sb="4" eb="5">
      <t>ネン</t>
    </rPh>
    <phoneticPr fontId="6"/>
  </si>
  <si>
    <t>2026年　　月　　日</t>
    <rPh sb="4" eb="5">
      <t>ネン</t>
    </rPh>
    <rPh sb="7" eb="8">
      <t>ガツ</t>
    </rPh>
    <rPh sb="10" eb="11">
      <t>ニチ</t>
    </rPh>
    <phoneticPr fontId="6"/>
  </si>
  <si>
    <t>2026年　月　日</t>
    <rPh sb="4" eb="5">
      <t>ネン</t>
    </rPh>
    <rPh sb="6" eb="7">
      <t>ガツ</t>
    </rPh>
    <rPh sb="8" eb="9">
      <t>ニチ</t>
    </rPh>
    <phoneticPr fontId="6"/>
  </si>
  <si>
    <t>2026年 　　月　　 日</t>
    <phoneticPr fontId="6"/>
  </si>
  <si>
    <t>1源泉所得税の納付後、日本JC事務局経理へFAX（03-3265-2409）送信、もしくはスキャンデ-タを</t>
    <rPh sb="1" eb="3">
      <t>ゲンセン</t>
    </rPh>
    <rPh sb="3" eb="6">
      <t>ショトクゼイ</t>
    </rPh>
    <rPh sb="7" eb="9">
      <t>ノウフ</t>
    </rPh>
    <rPh sb="9" eb="10">
      <t>ゴ</t>
    </rPh>
    <rPh sb="15" eb="18">
      <t>ジムキョク</t>
    </rPh>
    <rPh sb="18" eb="20">
      <t>ケイリ</t>
    </rPh>
    <rPh sb="38" eb="40">
      <t>ソウシン</t>
    </rPh>
    <phoneticPr fontId="6"/>
  </si>
  <si>
    <t>2026年 　　月　　 日</t>
    <rPh sb="4" eb="5">
      <t>ネン</t>
    </rPh>
    <rPh sb="8" eb="9">
      <t>ガツ</t>
    </rPh>
    <rPh sb="12" eb="13">
      <t>ニチ</t>
    </rPh>
    <phoneticPr fontId="6"/>
  </si>
  <si>
    <t>2026年 　　月 　　日　</t>
    <rPh sb="4" eb="5">
      <t>ネン</t>
    </rPh>
    <rPh sb="8" eb="9">
      <t>ガツ</t>
    </rPh>
    <rPh sb="12" eb="13">
      <t>ニチ</t>
    </rPh>
    <phoneticPr fontId="6"/>
  </si>
  <si>
    <t>財審様式6（別表）を日本JC経理へ　2026年 　　月　　 日に提出済みです。　　</t>
    <rPh sb="0" eb="2">
      <t>ザイシン</t>
    </rPh>
    <rPh sb="2" eb="4">
      <t>ヨウシキ</t>
    </rPh>
    <rPh sb="6" eb="8">
      <t>ベッピョウ</t>
    </rPh>
    <rPh sb="14" eb="16">
      <t>ケイリ</t>
    </rPh>
    <rPh sb="32" eb="34">
      <t>テイシュツ</t>
    </rPh>
    <rPh sb="34" eb="35">
      <t>ズ</t>
    </rPh>
    <phoneticPr fontId="6"/>
  </si>
  <si>
    <t>7【徴収義務者】欄の「住所」欄に「東京都千代田区麹町2-12-1 7F」と</t>
    <rPh sb="24" eb="26">
      <t>コウジマチ</t>
    </rPh>
    <phoneticPr fontId="6"/>
  </si>
  <si>
    <t>　印字されていない場合は、「東京都千代田区麹町2-12-1 7F」とご記入ください。</t>
    <phoneticPr fontId="6"/>
  </si>
  <si>
    <t xml:space="preserve">      日本JC事務局経理宛にFAＸ（03-3265-2409）送信、もしくはスキャンデ-タを</t>
    <rPh sb="34" eb="36">
      <t>ソウシン</t>
    </rPh>
    <phoneticPr fontId="6"/>
  </si>
  <si>
    <t>2026年 月 日</t>
    <rPh sb="4" eb="5">
      <t>ネン</t>
    </rPh>
    <rPh sb="6" eb="7">
      <t>ガツ</t>
    </rPh>
    <rPh sb="8" eb="9">
      <t>ニチ</t>
    </rPh>
    <phoneticPr fontId="6"/>
  </si>
  <si>
    <t>（日本JCマ-ク入り封筒用）</t>
    <rPh sb="8" eb="9">
      <t>イ</t>
    </rPh>
    <rPh sb="10" eb="12">
      <t>フウトウ</t>
    </rPh>
    <rPh sb="12" eb="13">
      <t>ヨウ</t>
    </rPh>
    <phoneticPr fontId="6"/>
  </si>
  <si>
    <t>様式55</t>
    <rPh sb="0" eb="2">
      <t>ヨウシキ</t>
    </rPh>
    <phoneticPr fontId="6"/>
  </si>
  <si>
    <t>事業用口座・決算通帳の写し</t>
    <rPh sb="0" eb="2">
      <t>ジギョウ</t>
    </rPh>
    <rPh sb="2" eb="3">
      <t>ヨウ</t>
    </rPh>
    <rPh sb="3" eb="5">
      <t>コウザ</t>
    </rPh>
    <rPh sb="6" eb="8">
      <t>ケッサン</t>
    </rPh>
    <rPh sb="8" eb="10">
      <t>ツウチョウ</t>
    </rPh>
    <rPh sb="11" eb="12">
      <t>ウツ</t>
    </rPh>
    <phoneticPr fontId="6"/>
  </si>
  <si>
    <t>予算のある議案は残高0円を証明できる写しを参考資料に添付</t>
    <rPh sb="0" eb="2">
      <t>ヨサン</t>
    </rPh>
    <rPh sb="5" eb="7">
      <t>ギアン</t>
    </rPh>
    <rPh sb="8" eb="10">
      <t>ザンダカ</t>
    </rPh>
    <rPh sb="11" eb="12">
      <t>エン</t>
    </rPh>
    <rPh sb="13" eb="15">
      <t>ショウメイ</t>
    </rPh>
    <rPh sb="18" eb="19">
      <t>ウツ</t>
    </rPh>
    <rPh sb="21" eb="23">
      <t>サンコウ</t>
    </rPh>
    <rPh sb="23" eb="25">
      <t>シリョウ</t>
    </rPh>
    <rPh sb="26" eb="28">
      <t>テンプ</t>
    </rPh>
    <phoneticPr fontId="6"/>
  </si>
  <si>
    <t>協議会が使用する口座について、日本JCに報告するための書式</t>
    <phoneticPr fontId="6"/>
  </si>
  <si>
    <t>専務理事　伊住　公一朗　殿</t>
    <rPh sb="0" eb="1">
      <t>セン</t>
    </rPh>
    <rPh sb="1" eb="2">
      <t>ツトム</t>
    </rPh>
    <rPh sb="2" eb="3">
      <t>リ</t>
    </rPh>
    <rPh sb="3" eb="4">
      <t>コト</t>
    </rPh>
    <rPh sb="5" eb="7">
      <t>イズミ</t>
    </rPh>
    <rPh sb="8" eb="11">
      <t>コウイチロウ</t>
    </rPh>
    <rPh sb="12" eb="13">
      <t>ドノ</t>
    </rPh>
    <phoneticPr fontId="6"/>
  </si>
  <si>
    <t>通帳管理者名：</t>
    <rPh sb="0" eb="2">
      <t>ツウチョウ</t>
    </rPh>
    <rPh sb="2" eb="5">
      <t>カンリシャ</t>
    </rPh>
    <rPh sb="5" eb="6">
      <t>メイ</t>
    </rPh>
    <phoneticPr fontId="6"/>
  </si>
  <si>
    <t>出入金担当者名：</t>
    <rPh sb="0" eb="3">
      <t>シュツニュウキン</t>
    </rPh>
    <rPh sb="3" eb="6">
      <t>タントウシャ</t>
    </rPh>
    <rPh sb="6" eb="7">
      <t>メイ</t>
    </rPh>
    <phoneticPr fontId="6"/>
  </si>
  <si>
    <t>種別</t>
    <rPh sb="0" eb="2">
      <t>シュベツ</t>
    </rPh>
    <phoneticPr fontId="6"/>
  </si>
  <si>
    <t>（送付先：日本JC事務局　経理宛　FAX　03-3234-7183　TEL　03-3234-3328　）　</t>
    <rPh sb="1" eb="3">
      <t>ソウフ</t>
    </rPh>
    <rPh sb="3" eb="4">
      <t>サキ</t>
    </rPh>
    <rPh sb="9" eb="12">
      <t>ジムキョク</t>
    </rPh>
    <rPh sb="13" eb="15">
      <t>ケイリ</t>
    </rPh>
    <rPh sb="15" eb="16">
      <t>ア</t>
    </rPh>
    <phoneticPr fontId="6"/>
  </si>
  <si>
    <t>同一口座を同時に２つの事業で使用しないようにしてください。（たとえば、上記2では、A口座について、2024年5月15日を使用終了日としておりますので、次にA口座を使う場合は使用開始日が2024年5月16日以降からとなります。）</t>
    <rPh sb="0" eb="4">
      <t>ドウイツコウザ</t>
    </rPh>
    <rPh sb="5" eb="7">
      <t>ドウジ</t>
    </rPh>
    <rPh sb="11" eb="13">
      <t>ジギョウ</t>
    </rPh>
    <rPh sb="14" eb="16">
      <t>シヨウ</t>
    </rPh>
    <rPh sb="35" eb="37">
      <t>ジョウキ</t>
    </rPh>
    <rPh sb="42" eb="44">
      <t>コウザ</t>
    </rPh>
    <rPh sb="53" eb="54">
      <t>ネン</t>
    </rPh>
    <rPh sb="55" eb="56">
      <t>ガツ</t>
    </rPh>
    <rPh sb="58" eb="59">
      <t>ニチ</t>
    </rPh>
    <rPh sb="60" eb="65">
      <t>シヨウシュウリョウビ</t>
    </rPh>
    <rPh sb="75" eb="76">
      <t>ツギ</t>
    </rPh>
    <rPh sb="78" eb="80">
      <t>コウザ</t>
    </rPh>
    <rPh sb="81" eb="82">
      <t>ツカ</t>
    </rPh>
    <rPh sb="83" eb="85">
      <t>バアイ</t>
    </rPh>
    <rPh sb="86" eb="91">
      <t>シヨウカイシビ</t>
    </rPh>
    <rPh sb="96" eb="97">
      <t>ネン</t>
    </rPh>
    <rPh sb="98" eb="99">
      <t>ガツ</t>
    </rPh>
    <rPh sb="101" eb="102">
      <t>ニチ</t>
    </rPh>
    <rPh sb="102" eb="104">
      <t>イコウ</t>
    </rPh>
    <phoneticPr fontId="6"/>
  </si>
  <si>
    <t>○○チク○○ブロックキョウギカイ　2026ネンドカイチョウ　○○ ○○　ジギョウヨウコウザ A</t>
    <phoneticPr fontId="6"/>
  </si>
  <si>
    <t>○○地区○○ブロック協議会　2026年度会長　○○ ○○　事業用口座　A</t>
    <rPh sb="2" eb="4">
      <t>チク</t>
    </rPh>
    <rPh sb="10" eb="13">
      <t>キョウギカイ</t>
    </rPh>
    <rPh sb="18" eb="20">
      <t>ネンド</t>
    </rPh>
    <rPh sb="20" eb="22">
      <t>カイチョウ</t>
    </rPh>
    <rPh sb="29" eb="34">
      <t>ジギョウヨウコウザ</t>
    </rPh>
    <phoneticPr fontId="6"/>
  </si>
  <si>
    <t>2325622</t>
    <phoneticPr fontId="6"/>
  </si>
  <si>
    <t>通帳</t>
  </si>
  <si>
    <t>出雲</t>
    <rPh sb="0" eb="2">
      <t>イズモ</t>
    </rPh>
    <phoneticPr fontId="6"/>
  </si>
  <si>
    <t>○○銀行</t>
    <rPh sb="2" eb="4">
      <t>ギンコウ</t>
    </rPh>
    <phoneticPr fontId="6"/>
  </si>
  <si>
    <t>○○チク○○ブロックキョウギカイ　2026ネンドカイチョウ　○○ ○○　ガイブシキン</t>
    <phoneticPr fontId="6"/>
  </si>
  <si>
    <t>○○地区○○ブロック協議会　2026年度会長　○○ ○○　外部資金</t>
    <rPh sb="2" eb="4">
      <t>チク</t>
    </rPh>
    <rPh sb="10" eb="13">
      <t>キョウギカイ</t>
    </rPh>
    <rPh sb="18" eb="20">
      <t>ネンド</t>
    </rPh>
    <rPh sb="20" eb="22">
      <t>カイチョウ</t>
    </rPh>
    <rPh sb="29" eb="33">
      <t>ガイブシキン</t>
    </rPh>
    <phoneticPr fontId="6"/>
  </si>
  <si>
    <t>ネットバンキング</t>
  </si>
  <si>
    <t>茨木</t>
    <rPh sb="0" eb="2">
      <t>イバラキ</t>
    </rPh>
    <phoneticPr fontId="6"/>
  </si>
  <si>
    <t>○○チク○○ブロックキョウギカイ　2026ネンドカイチョウ　○○ ○○　ホンカイケイ</t>
    <phoneticPr fontId="6"/>
  </si>
  <si>
    <t>〇〇地区〇〇ブロック協議会　2026年度会長　〇〇 〇〇　本会計</t>
    <rPh sb="2" eb="4">
      <t>チク</t>
    </rPh>
    <rPh sb="10" eb="13">
      <t>キョウギカイ</t>
    </rPh>
    <rPh sb="18" eb="20">
      <t>ネンド</t>
    </rPh>
    <rPh sb="20" eb="22">
      <t>カイチョウ</t>
    </rPh>
    <rPh sb="29" eb="32">
      <t>ホンカイケイ</t>
    </rPh>
    <phoneticPr fontId="6"/>
  </si>
  <si>
    <t>下妻</t>
    <rPh sb="0" eb="2">
      <t>シモツマ</t>
    </rPh>
    <phoneticPr fontId="6"/>
  </si>
  <si>
    <t>○○チクキョウギカイ　2026ネンドカイチョウ ○○ ○○　ジギョウヨウコウザ A</t>
    <phoneticPr fontId="6"/>
  </si>
  <si>
    <t>〇〇地区協議会　2026年度会長　〇〇 〇〇　事業用口座　A</t>
    <rPh sb="2" eb="4">
      <t>チク</t>
    </rPh>
    <rPh sb="4" eb="7">
      <t>キョウギカイ</t>
    </rPh>
    <rPh sb="12" eb="14">
      <t>ネンド</t>
    </rPh>
    <rPh sb="14" eb="16">
      <t>カイチョウ</t>
    </rPh>
    <rPh sb="23" eb="25">
      <t>ジギョウ</t>
    </rPh>
    <rPh sb="25" eb="26">
      <t>ヨウ</t>
    </rPh>
    <rPh sb="26" eb="28">
      <t>コウザ</t>
    </rPh>
    <phoneticPr fontId="6"/>
  </si>
  <si>
    <t>京都</t>
    <rPh sb="0" eb="2">
      <t>キョウト</t>
    </rPh>
    <phoneticPr fontId="6"/>
  </si>
  <si>
    <t>○○チクキョウギカイ　2026ネンドカイチョウ ○○ ○○　ガイブシキン</t>
    <phoneticPr fontId="6"/>
  </si>
  <si>
    <t>〇〇地区協議会　2026年度会長　〇〇 〇〇　外部資金</t>
    <rPh sb="2" eb="4">
      <t>チク</t>
    </rPh>
    <rPh sb="4" eb="7">
      <t>キョウギカイ</t>
    </rPh>
    <rPh sb="12" eb="14">
      <t>ネンド</t>
    </rPh>
    <rPh sb="14" eb="16">
      <t>カイチョウ</t>
    </rPh>
    <rPh sb="23" eb="27">
      <t>ガイブシキン</t>
    </rPh>
    <phoneticPr fontId="6"/>
  </si>
  <si>
    <t>東京</t>
    <rPh sb="0" eb="2">
      <t>トウキョウ</t>
    </rPh>
    <phoneticPr fontId="6"/>
  </si>
  <si>
    <t>2026年度本会計</t>
    <rPh sb="4" eb="6">
      <t>ネンド</t>
    </rPh>
    <rPh sb="6" eb="7">
      <t>ホン</t>
    </rPh>
    <rPh sb="7" eb="9">
      <t>カイケイ</t>
    </rPh>
    <phoneticPr fontId="6"/>
  </si>
  <si>
    <t>○○チクキョウギカイ　2026ネンドカイチョウ ○○ ○○　ホンカイケイ</t>
    <phoneticPr fontId="6"/>
  </si>
  <si>
    <t>○○地区協議会　2026年度会長　○○ ○○　本会計</t>
    <rPh sb="2" eb="4">
      <t>チク</t>
    </rPh>
    <rPh sb="4" eb="7">
      <t>キョウギカイ</t>
    </rPh>
    <rPh sb="12" eb="14">
      <t>ネンド</t>
    </rPh>
    <rPh sb="14" eb="16">
      <t>カイチョウ</t>
    </rPh>
    <rPh sb="23" eb="26">
      <t>ホンカイケイ</t>
    </rPh>
    <phoneticPr fontId="6"/>
  </si>
  <si>
    <t>半田</t>
    <rPh sb="0" eb="2">
      <t>ハンダ</t>
    </rPh>
    <phoneticPr fontId="6"/>
  </si>
  <si>
    <t>口座名義（フリガナ）</t>
    <phoneticPr fontId="6"/>
  </si>
  <si>
    <t>出入金責任者名：</t>
    <rPh sb="0" eb="3">
      <t>シュツニュウキン</t>
    </rPh>
    <rPh sb="3" eb="6">
      <t>セキニンシャ</t>
    </rPh>
    <rPh sb="6" eb="7">
      <t>メイ</t>
    </rPh>
    <phoneticPr fontId="6"/>
  </si>
  <si>
    <t>通帳管理責任者名：</t>
    <rPh sb="0" eb="2">
      <t>ツウチョウ</t>
    </rPh>
    <rPh sb="2" eb="4">
      <t>カンリ</t>
    </rPh>
    <rPh sb="4" eb="6">
      <t>セキニン</t>
    </rPh>
    <rPh sb="6" eb="7">
      <t>シャ</t>
    </rPh>
    <rPh sb="7" eb="8">
      <t>メイ</t>
    </rPh>
    <phoneticPr fontId="6"/>
  </si>
  <si>
    <t>○○地区○○ブロック協議会</t>
    <rPh sb="2" eb="4">
      <t>チク</t>
    </rPh>
    <rPh sb="10" eb="13">
      <t>キョウギカイ</t>
    </rPh>
    <phoneticPr fontId="6"/>
  </si>
  <si>
    <t>上記、口座の写しについては、原本を確認し適切に出入金されていることを確認しました。</t>
    <rPh sb="0" eb="2">
      <t>ジョウキ</t>
    </rPh>
    <rPh sb="3" eb="5">
      <t>コウザ</t>
    </rPh>
    <rPh sb="6" eb="7">
      <t>ウツ</t>
    </rPh>
    <rPh sb="14" eb="16">
      <t>ゲンポン</t>
    </rPh>
    <rPh sb="17" eb="19">
      <t>カクニン</t>
    </rPh>
    <rPh sb="20" eb="22">
      <t>テキセツ</t>
    </rPh>
    <rPh sb="23" eb="26">
      <t>シュツニュウキン</t>
    </rPh>
    <rPh sb="34" eb="36">
      <t>カクニン</t>
    </rPh>
    <phoneticPr fontId="6"/>
  </si>
  <si>
    <t>上記、口座の写しについては、原本と内容を確認のうえ添付しております。</t>
    <rPh sb="3" eb="5">
      <t>コウザ</t>
    </rPh>
    <rPh sb="6" eb="7">
      <t>ウツ</t>
    </rPh>
    <rPh sb="14" eb="16">
      <t>ゲンポン</t>
    </rPh>
    <rPh sb="17" eb="19">
      <t>ナイヨウ</t>
    </rPh>
    <rPh sb="20" eb="22">
      <t>カクニン</t>
    </rPh>
    <rPh sb="25" eb="27">
      <t>テンプ</t>
    </rPh>
    <phoneticPr fontId="6"/>
  </si>
  <si>
    <t>通帳管理責任者名：</t>
    <rPh sb="0" eb="2">
      <t>ツウチョウ</t>
    </rPh>
    <rPh sb="2" eb="4">
      <t>カンリ</t>
    </rPh>
    <rPh sb="4" eb="7">
      <t>セキニンシャ</t>
    </rPh>
    <rPh sb="7" eb="8">
      <t>メイ</t>
    </rPh>
    <phoneticPr fontId="6"/>
  </si>
  <si>
    <t>会長名：</t>
    <rPh sb="0" eb="3">
      <t>カイチョウメイ</t>
    </rPh>
    <phoneticPr fontId="6"/>
  </si>
  <si>
    <t>協議会名：</t>
    <rPh sb="0" eb="4">
      <t>キョウギカイメイ</t>
    </rPh>
    <phoneticPr fontId="6"/>
  </si>
  <si>
    <t>事　業　用　口　座　・　決　算　通　帳　の　写　し　(　コ　ピ　ー　)</t>
    <rPh sb="0" eb="1">
      <t>コト</t>
    </rPh>
    <rPh sb="2" eb="3">
      <t>ギョウ</t>
    </rPh>
    <rPh sb="4" eb="5">
      <t>ヨウ</t>
    </rPh>
    <rPh sb="6" eb="7">
      <t>クチ</t>
    </rPh>
    <rPh sb="8" eb="9">
      <t>ザ</t>
    </rPh>
    <rPh sb="12" eb="13">
      <t>ケツ</t>
    </rPh>
    <rPh sb="14" eb="15">
      <t>サン</t>
    </rPh>
    <rPh sb="16" eb="17">
      <t>ツウ</t>
    </rPh>
    <rPh sb="18" eb="19">
      <t>チョウ</t>
    </rPh>
    <rPh sb="22" eb="23">
      <t>ウツ</t>
    </rPh>
    <phoneticPr fontId="6"/>
  </si>
  <si>
    <t>[様式55]</t>
    <phoneticPr fontId="6"/>
  </si>
  <si>
    <t>○○　○○</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</si>
</sst>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_ "/>
    <numFmt numFmtId="177" formatCode="#,##0;&quot;△ &quot;#,##0"/>
    <numFmt numFmtId="178" formatCode="#,##0_);[Red]\(#,##0\)"/>
    <numFmt numFmtId="179" formatCode="#,##0.0_);[Red]\(#,##0.0\)"/>
    <numFmt numFmtId="180" formatCode="#,##0&quot;円&quot;;[Red]\-#,##0&quot;円&quot;"/>
    <numFmt numFmtId="181" formatCode="#,##0;\-#,##0;&quot;-&quot;"/>
    <numFmt numFmtId="182" formatCode="yyyy&quot;年&quot;m&quot;月&quot;d&quot;日&quot;;@"/>
    <numFmt numFmtId="183" formatCode="#,###&quot;枚&quot;"/>
    <numFmt numFmtId="184" formatCode="#,###&quot;円&quot;"/>
    <numFmt numFmtId="185" formatCode="m&quot;月&quot;d&quot;日&quot;;@"/>
    <numFmt numFmtId="186" formatCode="&quot;@&quot;#,###&quot;円&quot;"/>
    <numFmt numFmtId="187" formatCode="yyyy/m/d;@"/>
  </numFmts>
  <fonts count="8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u/>
      <sz val="8.25"/>
      <color indexed="12"/>
      <name val="ＭＳ Ｐゴシック"/>
      <family val="3"/>
      <charset val="128"/>
    </font>
    <font>
      <sz val="10"/>
      <name val="MS UI Gothic"/>
      <family val="3"/>
      <charset val="128"/>
    </font>
    <font>
      <sz val="11"/>
      <color indexed="8"/>
      <name val="ＭＳ Ｐゴシック"/>
      <family val="3"/>
      <charset val="128"/>
    </font>
    <font>
      <b/>
      <sz val="11"/>
      <name val="ＭＳ Ｐゴシック"/>
      <family val="3"/>
      <charset val="128"/>
    </font>
    <font>
      <sz val="9"/>
      <name val="ＭＳ Ｐゴシック"/>
      <family val="3"/>
      <charset val="128"/>
    </font>
    <font>
      <sz val="12"/>
      <name val="ＭＳ Ｐゴシック"/>
      <family val="3"/>
      <charset val="128"/>
    </font>
    <font>
      <b/>
      <sz val="14"/>
      <name val="ＭＳ Ｐゴシック"/>
      <family val="3"/>
      <charset val="128"/>
    </font>
    <font>
      <sz val="16"/>
      <name val="ＭＳ Ｐゴシック"/>
      <family val="3"/>
      <charset val="128"/>
    </font>
    <font>
      <sz val="14"/>
      <name val="ＭＳ Ｐゴシック"/>
      <family val="3"/>
      <charset val="128"/>
    </font>
    <font>
      <b/>
      <sz val="16"/>
      <name val="ＭＳ Ｐゴシック"/>
      <family val="3"/>
      <charset val="128"/>
    </font>
    <font>
      <b/>
      <sz val="18"/>
      <name val="ＭＳ Ｐゴシック"/>
      <family val="3"/>
      <charset val="128"/>
    </font>
    <font>
      <sz val="10"/>
      <name val="ＭＳ Ｐゴシック"/>
      <family val="3"/>
      <charset val="128"/>
    </font>
    <font>
      <sz val="8"/>
      <name val="ＭＳ Ｐゴシック"/>
      <family val="3"/>
      <charset val="128"/>
    </font>
    <font>
      <sz val="10.5"/>
      <name val="ＭＳ Ｐゴシック"/>
      <family val="3"/>
      <charset val="128"/>
    </font>
    <font>
      <sz val="15"/>
      <name val="ＭＳ Ｐゴシック"/>
      <family val="3"/>
      <charset val="128"/>
    </font>
    <font>
      <sz val="9.5"/>
      <name val="ＭＳ Ｐゴシック"/>
      <family val="3"/>
      <charset val="128"/>
    </font>
    <font>
      <sz val="10"/>
      <color indexed="8"/>
      <name val="ＭＳ Ｐゴシック"/>
      <family val="3"/>
      <charset val="128"/>
    </font>
    <font>
      <sz val="11"/>
      <color indexed="10"/>
      <name val="ＭＳ Ｐゴシック"/>
      <family val="3"/>
      <charset val="128"/>
    </font>
    <font>
      <sz val="18"/>
      <name val="ＭＳ Ｐゴシック"/>
      <family val="3"/>
      <charset val="128"/>
    </font>
    <font>
      <b/>
      <sz val="10"/>
      <name val="ＭＳ Ｐゴシック"/>
      <family val="3"/>
      <charset val="128"/>
    </font>
    <font>
      <b/>
      <sz val="12"/>
      <name val="ＭＳ Ｐゴシック"/>
      <family val="3"/>
      <charset val="128"/>
    </font>
    <font>
      <sz val="16"/>
      <color indexed="8"/>
      <name val="ＭＳ Ｐゴシック"/>
      <family val="3"/>
      <charset val="128"/>
    </font>
    <font>
      <u/>
      <sz val="10"/>
      <name val="ＭＳ Ｐゴシック"/>
      <family val="3"/>
      <charset val="128"/>
    </font>
    <font>
      <b/>
      <u/>
      <sz val="11"/>
      <name val="ＭＳ Ｐゴシック"/>
      <family val="3"/>
      <charset val="128"/>
    </font>
    <font>
      <sz val="11"/>
      <name val="ＭＳ Ｐゴシック"/>
      <family val="3"/>
      <charset val="128"/>
    </font>
    <font>
      <b/>
      <sz val="20"/>
      <name val="ＭＳ Ｐゴシック"/>
      <family val="3"/>
      <charset val="128"/>
    </font>
    <font>
      <sz val="11"/>
      <name val="ＭＳ Ｐゴシック"/>
      <family val="3"/>
      <charset val="128"/>
    </font>
    <font>
      <sz val="10"/>
      <color indexed="8"/>
      <name val="Arial"/>
      <family val="2"/>
    </font>
    <font>
      <b/>
      <sz val="12"/>
      <name val="Arial"/>
      <family val="2"/>
    </font>
    <font>
      <sz val="10"/>
      <name val="Arial"/>
      <family val="2"/>
    </font>
    <font>
      <sz val="6"/>
      <name val="ＭＳ Ｐゴシック"/>
      <family val="3"/>
      <charset val="128"/>
    </font>
    <font>
      <sz val="6"/>
      <name val="ＭＳ Ｐゴシック"/>
      <family val="3"/>
      <charset val="128"/>
    </font>
    <font>
      <b/>
      <sz val="24"/>
      <name val="ＭＳ Ｐゴシック"/>
      <family val="3"/>
      <charset val="128"/>
    </font>
    <font>
      <b/>
      <sz val="9"/>
      <name val="ＭＳ Ｐゴシック"/>
      <family val="3"/>
      <charset val="128"/>
    </font>
    <font>
      <b/>
      <sz val="8.25"/>
      <name val="ＭＳ Ｐゴシック"/>
      <family val="3"/>
      <charset val="128"/>
    </font>
    <font>
      <sz val="8"/>
      <name val="ＭＳ ゴシック"/>
      <family val="3"/>
      <charset val="128"/>
    </font>
    <font>
      <b/>
      <u/>
      <sz val="12"/>
      <name val="ＭＳ Ｐゴシック"/>
      <family val="3"/>
      <charset val="128"/>
    </font>
    <font>
      <b/>
      <sz val="9.5"/>
      <name val="ＭＳ Ｐゴシック"/>
      <family val="3"/>
      <charset val="128"/>
    </font>
    <font>
      <u/>
      <sz val="9.5"/>
      <name val="ＭＳ Ｐゴシック"/>
      <family val="3"/>
      <charset val="128"/>
    </font>
    <font>
      <sz val="6"/>
      <name val="ＭＳ Ｐゴシック"/>
      <family val="3"/>
      <charset val="128"/>
    </font>
    <font>
      <sz val="11"/>
      <color theme="1"/>
      <name val="ＭＳ Ｐゴシック"/>
      <family val="3"/>
      <charset val="128"/>
      <scheme val="minor"/>
    </font>
    <font>
      <sz val="11"/>
      <name val="ＭＳ Ｐゴシック"/>
      <family val="3"/>
      <charset val="128"/>
      <scheme val="minor"/>
    </font>
    <font>
      <sz val="10"/>
      <name val="ＭＳ Ｐゴシック"/>
      <family val="3"/>
      <charset val="128"/>
      <scheme val="minor"/>
    </font>
    <font>
      <b/>
      <sz val="11"/>
      <color rgb="FFFF0000"/>
      <name val="ＭＳ Ｐゴシック"/>
      <family val="3"/>
      <charset val="128"/>
    </font>
    <font>
      <strike/>
      <u/>
      <sz val="8.25"/>
      <color rgb="FFFF0000"/>
      <name val="ＭＳ Ｐゴシック"/>
      <family val="3"/>
      <charset val="128"/>
    </font>
    <font>
      <strike/>
      <sz val="9"/>
      <color rgb="FFFF0000"/>
      <name val="ＭＳ Ｐゴシック"/>
      <family val="3"/>
      <charset val="128"/>
    </font>
    <font>
      <strike/>
      <sz val="8"/>
      <color rgb="FFFF0000"/>
      <name val="ＭＳ Ｐゴシック"/>
      <family val="3"/>
      <charset val="128"/>
    </font>
    <font>
      <b/>
      <sz val="11"/>
      <name val="ＭＳ Ｐゴシック"/>
      <family val="3"/>
      <charset val="128"/>
      <scheme val="minor"/>
    </font>
    <font>
      <sz val="9"/>
      <name val="ＭＳ Ｐゴシック"/>
      <family val="3"/>
      <charset val="128"/>
      <scheme val="minor"/>
    </font>
    <font>
      <b/>
      <sz val="9"/>
      <name val="ＭＳ Ｐゴシック"/>
      <family val="3"/>
      <charset val="128"/>
      <scheme val="minor"/>
    </font>
    <font>
      <strike/>
      <sz val="11"/>
      <color rgb="FFFF0000"/>
      <name val="ＭＳ Ｐゴシック"/>
      <family val="3"/>
      <charset val="128"/>
    </font>
    <font>
      <sz val="10.5"/>
      <color rgb="FFFF0000"/>
      <name val="ＭＳ Ｐゴシック"/>
      <family val="3"/>
      <charset val="128"/>
    </font>
    <font>
      <sz val="12"/>
      <color rgb="FFFF0000"/>
      <name val="ＭＳ Ｐゴシック"/>
      <family val="3"/>
      <charset val="128"/>
    </font>
    <font>
      <b/>
      <sz val="12"/>
      <color rgb="FFFF0000"/>
      <name val="ＭＳ Ｐゴシック"/>
      <family val="3"/>
      <charset val="128"/>
    </font>
    <font>
      <sz val="16"/>
      <color theme="1"/>
      <name val="ＭＳ Ｐゴシック"/>
      <family val="3"/>
      <charset val="128"/>
      <scheme val="minor"/>
    </font>
    <font>
      <b/>
      <u val="double"/>
      <sz val="14"/>
      <name val="ＭＳ Ｐゴシック"/>
      <family val="3"/>
      <charset val="128"/>
      <scheme val="minor"/>
    </font>
    <font>
      <b/>
      <sz val="10"/>
      <name val="ＭＳ 明朝"/>
      <family val="1"/>
      <charset val="128"/>
    </font>
    <font>
      <sz val="10"/>
      <name val="Century"/>
      <family val="1"/>
    </font>
    <font>
      <sz val="10"/>
      <name val="ＭＳ 明朝"/>
      <family val="1"/>
      <charset val="128"/>
    </font>
    <font>
      <b/>
      <sz val="9"/>
      <color indexed="81"/>
      <name val="MS P ゴシック"/>
      <family val="3"/>
      <charset val="128"/>
    </font>
    <font>
      <sz val="11"/>
      <color theme="0"/>
      <name val="ＭＳ Ｐゴシック"/>
      <family val="3"/>
      <charset val="128"/>
    </font>
    <font>
      <b/>
      <sz val="12"/>
      <color indexed="81"/>
      <name val="MS P ゴシック"/>
      <family val="3"/>
      <charset val="128"/>
    </font>
    <font>
      <b/>
      <sz val="14"/>
      <color indexed="81"/>
      <name val="MS P ゴシック"/>
      <family val="3"/>
      <charset val="128"/>
    </font>
    <font>
      <sz val="9"/>
      <color indexed="81"/>
      <name val="MS P ゴシック"/>
      <family val="3"/>
      <charset val="128"/>
    </font>
    <font>
      <b/>
      <sz val="16"/>
      <color indexed="81"/>
      <name val="MS P ゴシック"/>
      <family val="3"/>
      <charset val="128"/>
    </font>
    <font>
      <b/>
      <sz val="14"/>
      <color theme="1"/>
      <name val="ＭＳ Ｐゴシック"/>
      <family val="3"/>
      <charset val="128"/>
      <scheme val="minor"/>
    </font>
    <font>
      <sz val="6"/>
      <name val="ＭＳ Ｐゴシック"/>
      <family val="2"/>
      <charset val="128"/>
      <scheme val="minor"/>
    </font>
    <font>
      <sz val="16"/>
      <color rgb="FFFF0000"/>
      <name val="ＭＳ Ｐゴシック"/>
      <family val="3"/>
      <charset val="128"/>
    </font>
    <font>
      <sz val="11"/>
      <color rgb="FFFF0000"/>
      <name val="ＭＳ Ｐゴシック"/>
      <family val="3"/>
      <charset val="128"/>
    </font>
    <font>
      <u/>
      <sz val="9"/>
      <color indexed="12"/>
      <name val="ＭＳ Ｐゴシック"/>
      <family val="3"/>
      <charset val="128"/>
    </font>
    <font>
      <b/>
      <u/>
      <sz val="9"/>
      <color indexed="81"/>
      <name val="MS P ゴシック"/>
      <family val="3"/>
      <charset val="128"/>
    </font>
    <font>
      <sz val="12"/>
      <color indexed="8"/>
      <name val="ＭＳ Ｐゴシック"/>
      <family val="3"/>
      <charset val="128"/>
    </font>
    <font>
      <sz val="10"/>
      <color rgb="FFFF0000"/>
      <name val="ＭＳ Ｐゴシック"/>
      <family val="3"/>
      <charset val="128"/>
    </font>
  </fonts>
  <fills count="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00"/>
        <bgColor indexed="64"/>
      </patternFill>
    </fill>
    <fill>
      <patternFill patternType="solid">
        <fgColor theme="0" tint="-0.14999847407452621"/>
        <bgColor indexed="64"/>
      </patternFill>
    </fill>
    <fill>
      <patternFill patternType="solid">
        <fgColor theme="2"/>
        <bgColor indexed="64"/>
      </patternFill>
    </fill>
  </fills>
  <borders count="164">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double">
        <color indexed="64"/>
      </bottom>
      <diagonal/>
    </border>
    <border>
      <left/>
      <right style="double">
        <color indexed="64"/>
      </right>
      <top/>
      <bottom style="double">
        <color indexed="64"/>
      </bottom>
      <diagonal/>
    </border>
    <border>
      <left style="thin">
        <color indexed="64"/>
      </left>
      <right style="thin">
        <color indexed="64"/>
      </right>
      <top/>
      <bottom style="double">
        <color indexed="64"/>
      </bottom>
      <diagonal/>
    </border>
    <border>
      <left/>
      <right style="medium">
        <color indexed="64"/>
      </right>
      <top/>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diagonalUp="1">
      <left/>
      <right style="thin">
        <color indexed="64"/>
      </right>
      <top/>
      <bottom style="thin">
        <color indexed="64"/>
      </bottom>
      <diagonal style="thin">
        <color indexed="64"/>
      </diagonal>
    </border>
    <border diagonalUp="1">
      <left/>
      <right style="thin">
        <color indexed="64"/>
      </right>
      <top/>
      <bottom style="medium">
        <color indexed="64"/>
      </bottom>
      <diagonal style="thin">
        <color indexed="64"/>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right/>
      <top style="thin">
        <color indexed="64"/>
      </top>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medium">
        <color indexed="64"/>
      </left>
      <right style="medium">
        <color indexed="64"/>
      </right>
      <top style="medium">
        <color indexed="64"/>
      </top>
      <bottom style="thin">
        <color indexed="64"/>
      </bottom>
      <diagonal/>
    </border>
    <border>
      <left style="thin">
        <color indexed="64"/>
      </left>
      <right/>
      <top style="thin">
        <color indexed="64"/>
      </top>
      <bottom style="double">
        <color indexed="64"/>
      </bottom>
      <diagonal/>
    </border>
    <border>
      <left style="dashDotDot">
        <color indexed="64"/>
      </left>
      <right style="dashDotDot">
        <color indexed="64"/>
      </right>
      <top style="dashDotDot">
        <color indexed="64"/>
      </top>
      <bottom/>
      <diagonal/>
    </border>
    <border>
      <left style="thin">
        <color indexed="64"/>
      </left>
      <right style="thin">
        <color indexed="64"/>
      </right>
      <top style="thin">
        <color indexed="64"/>
      </top>
      <bottom/>
      <diagonal/>
    </border>
    <border>
      <left/>
      <right/>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right/>
      <top/>
      <bottom style="thin">
        <color indexed="8"/>
      </bottom>
      <diagonal/>
    </border>
    <border>
      <left/>
      <right/>
      <top style="thin">
        <color indexed="8"/>
      </top>
      <bottom style="thin">
        <color indexed="8"/>
      </bottom>
      <diagonal/>
    </border>
    <border>
      <left style="double">
        <color indexed="64"/>
      </left>
      <right/>
      <top/>
      <bottom style="double">
        <color indexed="64"/>
      </bottom>
      <diagonal/>
    </border>
    <border>
      <left/>
      <right style="double">
        <color indexed="64"/>
      </right>
      <top/>
      <bottom/>
      <diagonal/>
    </border>
    <border>
      <left style="medium">
        <color indexed="64"/>
      </left>
      <right/>
      <top/>
      <bottom/>
      <diagonal/>
    </border>
    <border>
      <left/>
      <right style="double">
        <color indexed="64"/>
      </right>
      <top style="double">
        <color indexed="64"/>
      </top>
      <bottom/>
      <diagonal/>
    </border>
    <border>
      <left/>
      <right/>
      <top style="double">
        <color indexed="64"/>
      </top>
      <bottom/>
      <diagonal/>
    </border>
    <border>
      <left style="thin">
        <color indexed="64"/>
      </left>
      <right/>
      <top/>
      <bottom style="medium">
        <color indexed="64"/>
      </bottom>
      <diagonal/>
    </border>
    <border>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right style="thin">
        <color indexed="64"/>
      </right>
      <top style="medium">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8"/>
      </left>
      <right/>
      <top style="thin">
        <color indexed="64"/>
      </top>
      <bottom style="thin">
        <color indexed="64"/>
      </bottom>
      <diagonal/>
    </border>
    <border>
      <left style="double">
        <color indexed="8"/>
      </left>
      <right style="double">
        <color indexed="8"/>
      </right>
      <top style="double">
        <color indexed="8"/>
      </top>
      <bottom style="thin">
        <color indexed="64"/>
      </bottom>
      <diagonal/>
    </border>
    <border>
      <left style="double">
        <color indexed="8"/>
      </left>
      <right style="double">
        <color indexed="8"/>
      </right>
      <top/>
      <bottom style="thin">
        <color indexed="64"/>
      </bottom>
      <diagonal/>
    </border>
    <border>
      <left style="double">
        <color indexed="8"/>
      </left>
      <right style="double">
        <color indexed="8"/>
      </right>
      <top/>
      <bottom style="double">
        <color indexed="8"/>
      </bottom>
      <diagonal/>
    </border>
    <border>
      <left style="double">
        <color indexed="8"/>
      </left>
      <right/>
      <top style="thin">
        <color indexed="64"/>
      </top>
      <bottom style="thin">
        <color indexed="64"/>
      </bottom>
      <diagonal/>
    </border>
    <border>
      <left style="medium">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right style="thin">
        <color indexed="8"/>
      </right>
      <top style="thin">
        <color indexed="64"/>
      </top>
      <bottom style="thin">
        <color indexed="64"/>
      </bottom>
      <diagonal/>
    </border>
    <border>
      <left style="medium">
        <color indexed="55"/>
      </left>
      <right style="medium">
        <color indexed="55"/>
      </right>
      <top style="medium">
        <color indexed="55"/>
      </top>
      <bottom style="medium">
        <color indexed="55"/>
      </bottom>
      <diagonal/>
    </border>
    <border>
      <left/>
      <right/>
      <top style="thin">
        <color indexed="8"/>
      </top>
      <bottom style="thin">
        <color indexed="64"/>
      </bottom>
      <diagonal/>
    </border>
    <border>
      <left style="medium">
        <color indexed="64"/>
      </left>
      <right style="thin">
        <color indexed="64"/>
      </right>
      <top/>
      <bottom/>
      <diagonal/>
    </border>
    <border>
      <left style="medium">
        <color indexed="64"/>
      </left>
      <right style="thin">
        <color indexed="64"/>
      </right>
      <top style="double">
        <color indexed="64"/>
      </top>
      <bottom style="thin">
        <color indexed="64"/>
      </bottom>
      <diagonal/>
    </border>
    <border>
      <left style="dotted">
        <color indexed="64"/>
      </left>
      <right style="dotted">
        <color indexed="64"/>
      </right>
      <top style="dotted">
        <color indexed="64"/>
      </top>
      <bottom style="dotted">
        <color indexed="64"/>
      </bottom>
      <diagonal/>
    </border>
    <border>
      <left style="dotted">
        <color indexed="64"/>
      </left>
      <right style="thin">
        <color indexed="64"/>
      </right>
      <top/>
      <bottom/>
      <diagonal/>
    </border>
    <border>
      <left style="dotted">
        <color indexed="64"/>
      </left>
      <right style="thin">
        <color indexed="64"/>
      </right>
      <top/>
      <bottom style="thin">
        <color indexed="64"/>
      </bottom>
      <diagonal/>
    </border>
    <border>
      <left style="double">
        <color indexed="64"/>
      </left>
      <right/>
      <top/>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8"/>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double">
        <color indexed="8"/>
      </right>
      <top style="thin">
        <color indexed="64"/>
      </top>
      <bottom style="thin">
        <color indexed="64"/>
      </bottom>
      <diagonal/>
    </border>
    <border>
      <left/>
      <right/>
      <top style="thin">
        <color indexed="8"/>
      </top>
      <bottom/>
      <diagonal/>
    </border>
    <border>
      <left style="medium">
        <color indexed="55"/>
      </left>
      <right/>
      <top style="medium">
        <color indexed="55"/>
      </top>
      <bottom style="medium">
        <color indexed="55"/>
      </bottom>
      <diagonal/>
    </border>
    <border>
      <left/>
      <right style="medium">
        <color indexed="55"/>
      </right>
      <top style="medium">
        <color indexed="55"/>
      </top>
      <bottom style="medium">
        <color indexed="55"/>
      </bottom>
      <diagonal/>
    </border>
    <border>
      <left style="dashDotDot">
        <color indexed="64"/>
      </left>
      <right style="dashDotDot">
        <color indexed="64"/>
      </right>
      <top/>
      <bottom/>
      <diagonal/>
    </border>
    <border>
      <left style="dashDotDot">
        <color indexed="64"/>
      </left>
      <right style="dashDotDot">
        <color indexed="64"/>
      </right>
      <top/>
      <bottom style="dashDotDot">
        <color indexed="64"/>
      </bottom>
      <diagonal/>
    </border>
    <border>
      <left style="medium">
        <color indexed="64"/>
      </left>
      <right/>
      <top style="medium">
        <color indexed="64"/>
      </top>
      <bottom style="thin">
        <color indexed="64"/>
      </bottom>
      <diagonal/>
    </border>
    <border>
      <left style="thin">
        <color indexed="64"/>
      </left>
      <right/>
      <top style="medium">
        <color indexed="64"/>
      </top>
      <bottom/>
      <diagonal/>
    </border>
    <border>
      <left style="thin">
        <color indexed="64"/>
      </left>
      <right/>
      <top/>
      <bottom style="double">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double">
        <color indexed="64"/>
      </bottom>
      <diagonal/>
    </border>
    <border>
      <left/>
      <right style="medium">
        <color indexed="8"/>
      </right>
      <top style="medium">
        <color indexed="64"/>
      </top>
      <bottom style="medium">
        <color indexed="64"/>
      </bottom>
      <diagonal/>
    </border>
    <border>
      <left/>
      <right style="thin">
        <color indexed="8"/>
      </right>
      <top style="thin">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8"/>
      </right>
      <top style="thin">
        <color indexed="64"/>
      </top>
      <bottom style="medium">
        <color indexed="64"/>
      </bottom>
      <diagonal/>
    </border>
    <border>
      <left/>
      <right style="thin">
        <color indexed="8"/>
      </right>
      <top style="medium">
        <color indexed="64"/>
      </top>
      <bottom style="thin">
        <color indexed="64"/>
      </bottom>
      <diagonal/>
    </border>
    <border>
      <left/>
      <right/>
      <top/>
      <bottom style="double">
        <color indexed="64"/>
      </bottom>
      <diagonal/>
    </border>
    <border>
      <left style="medium">
        <color indexed="64"/>
      </left>
      <right style="thin">
        <color indexed="64"/>
      </right>
      <top style="thin">
        <color indexed="64"/>
      </top>
      <bottom/>
      <diagonal/>
    </border>
    <border>
      <left style="double">
        <color indexed="64"/>
      </left>
      <right style="medium">
        <color indexed="64"/>
      </right>
      <top style="double">
        <color indexed="64"/>
      </top>
      <bottom/>
      <diagonal/>
    </border>
    <border>
      <left style="double">
        <color indexed="64"/>
      </left>
      <right/>
      <top/>
      <bottom style="medium">
        <color indexed="64"/>
      </bottom>
      <diagonal/>
    </border>
    <border>
      <left/>
      <right style="medium">
        <color indexed="64"/>
      </right>
      <top style="medium">
        <color indexed="64"/>
      </top>
      <bottom style="thin">
        <color indexed="64"/>
      </bottom>
      <diagonal/>
    </border>
    <border>
      <left style="thin">
        <color indexed="64"/>
      </left>
      <right style="medium">
        <color indexed="64"/>
      </right>
      <top/>
      <bottom style="medium">
        <color indexed="64"/>
      </bottom>
      <diagonal/>
    </border>
    <border>
      <left style="dotted">
        <color indexed="64"/>
      </left>
      <right/>
      <top style="thin">
        <color indexed="64"/>
      </top>
      <bottom style="thin">
        <color indexed="64"/>
      </bottom>
      <diagonal/>
    </border>
    <border>
      <left/>
      <right style="thin">
        <color indexed="8"/>
      </right>
      <top/>
      <bottom/>
      <diagonal/>
    </border>
    <border>
      <left style="thin">
        <color indexed="64"/>
      </left>
      <right/>
      <top/>
      <bottom style="thin">
        <color indexed="8"/>
      </bottom>
      <diagonal/>
    </border>
    <border>
      <left/>
      <right style="thin">
        <color indexed="8"/>
      </right>
      <top/>
      <bottom style="thin">
        <color indexed="8"/>
      </bottom>
      <diagonal/>
    </border>
    <border>
      <left style="dotted">
        <color indexed="64"/>
      </left>
      <right/>
      <top style="double">
        <color indexed="64"/>
      </top>
      <bottom style="thin">
        <color indexed="64"/>
      </bottom>
      <diagonal/>
    </border>
    <border>
      <left/>
      <right style="thin">
        <color indexed="8"/>
      </right>
      <top style="double">
        <color indexed="64"/>
      </top>
      <bottom style="thin">
        <color indexed="64"/>
      </bottom>
      <diagonal/>
    </border>
    <border>
      <left style="thin">
        <color indexed="8"/>
      </left>
      <right/>
      <top style="double">
        <color indexed="64"/>
      </top>
      <bottom style="thin">
        <color indexed="64"/>
      </bottom>
      <diagonal/>
    </border>
    <border>
      <left style="thin">
        <color indexed="8"/>
      </left>
      <right/>
      <top/>
      <bottom/>
      <diagonal/>
    </border>
    <border>
      <left style="thin">
        <color indexed="8"/>
      </left>
      <right/>
      <top/>
      <bottom style="thin">
        <color indexed="64"/>
      </bottom>
      <diagonal/>
    </border>
    <border>
      <left style="dotted">
        <color indexed="64"/>
      </left>
      <right/>
      <top style="thin">
        <color indexed="64"/>
      </top>
      <bottom/>
      <diagonal/>
    </border>
    <border>
      <left style="thin">
        <color indexed="8"/>
      </left>
      <right/>
      <top style="thin">
        <color indexed="64"/>
      </top>
      <bottom/>
      <diagonal/>
    </border>
    <border>
      <left style="medium">
        <color auto="1"/>
      </left>
      <right style="medium">
        <color auto="1"/>
      </right>
      <top style="medium">
        <color auto="1"/>
      </top>
      <bottom style="medium">
        <color auto="1"/>
      </bottom>
      <diagonal/>
    </border>
    <border>
      <left style="thin">
        <color indexed="64"/>
      </left>
      <right style="thin">
        <color indexed="8"/>
      </right>
      <top style="thin">
        <color indexed="64"/>
      </top>
      <bottom style="thin">
        <color indexed="64"/>
      </bottom>
      <diagonal/>
    </border>
    <border>
      <left style="thin">
        <color indexed="64"/>
      </left>
      <right/>
      <top style="medium">
        <color indexed="64"/>
      </top>
      <bottom style="medium">
        <color indexed="64"/>
      </bottom>
      <diagonal/>
    </border>
    <border>
      <left style="dotted">
        <color auto="1"/>
      </left>
      <right/>
      <top style="dotted">
        <color auto="1"/>
      </top>
      <bottom/>
      <diagonal/>
    </border>
    <border>
      <left/>
      <right style="dotted">
        <color auto="1"/>
      </right>
      <top style="dotted">
        <color auto="1"/>
      </top>
      <bottom/>
      <diagonal/>
    </border>
    <border>
      <left style="dotted">
        <color auto="1"/>
      </left>
      <right/>
      <top/>
      <bottom/>
      <diagonal/>
    </border>
    <border>
      <left/>
      <right style="dotted">
        <color auto="1"/>
      </right>
      <top/>
      <bottom/>
      <diagonal/>
    </border>
    <border>
      <left style="dotted">
        <color auto="1"/>
      </left>
      <right/>
      <top/>
      <bottom style="dotted">
        <color auto="1"/>
      </bottom>
      <diagonal/>
    </border>
    <border>
      <left/>
      <right style="dotted">
        <color auto="1"/>
      </right>
      <top/>
      <bottom style="dotted">
        <color auto="1"/>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thin">
        <color indexed="64"/>
      </top>
      <bottom/>
      <diagonal/>
    </border>
    <border>
      <left style="double">
        <color indexed="64"/>
      </left>
      <right/>
      <top style="thin">
        <color indexed="64"/>
      </top>
      <bottom style="thin">
        <color indexed="64"/>
      </bottom>
      <diagonal/>
    </border>
    <border>
      <left style="thin">
        <color indexed="64"/>
      </left>
      <right style="double">
        <color indexed="64"/>
      </right>
      <top/>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bottom style="double">
        <color indexed="64"/>
      </bottom>
      <diagonal/>
    </border>
    <border>
      <left style="double">
        <color indexed="64"/>
      </left>
      <right style="thin">
        <color indexed="64"/>
      </right>
      <top style="thin">
        <color indexed="64"/>
      </top>
      <bottom style="double">
        <color indexed="64"/>
      </bottom>
      <diagonal/>
    </border>
    <border>
      <left style="thin">
        <color indexed="64"/>
      </left>
      <right style="double">
        <color indexed="64"/>
      </right>
      <top/>
      <bottom style="thin">
        <color indexed="64"/>
      </bottom>
      <diagonal/>
    </border>
    <border>
      <left style="double">
        <color indexed="64"/>
      </left>
      <right style="thin">
        <color indexed="64"/>
      </right>
      <top/>
      <bottom style="thin">
        <color indexed="64"/>
      </bottom>
      <diagonal/>
    </border>
    <border>
      <left/>
      <right style="hair">
        <color indexed="64"/>
      </right>
      <top/>
      <bottom style="thin">
        <color indexed="64"/>
      </bottom>
      <diagonal/>
    </border>
    <border>
      <left style="thin">
        <color indexed="64"/>
      </left>
      <right style="double">
        <color indexed="64"/>
      </right>
      <top style="thin">
        <color indexed="64"/>
      </top>
      <bottom style="thin">
        <color indexed="64"/>
      </bottom>
      <diagonal/>
    </border>
    <border>
      <left/>
      <right style="hair">
        <color indexed="64"/>
      </right>
      <top style="thin">
        <color indexed="64"/>
      </top>
      <bottom style="thin">
        <color indexed="64"/>
      </bottom>
      <diagonal/>
    </border>
    <border>
      <left/>
      <right style="hair">
        <color indexed="64"/>
      </right>
      <top/>
      <bottom/>
      <diagonal/>
    </border>
    <border>
      <left/>
      <right style="double">
        <color indexed="64"/>
      </right>
      <top style="thin">
        <color indexed="64"/>
      </top>
      <bottom style="thin">
        <color indexed="64"/>
      </bottom>
      <diagonal/>
    </border>
    <border>
      <left style="thin">
        <color indexed="64"/>
      </left>
      <right style="double">
        <color indexed="64"/>
      </right>
      <top style="thin">
        <color indexed="64"/>
      </top>
      <bottom style="double">
        <color indexed="64"/>
      </bottom>
      <diagonal/>
    </border>
    <border>
      <left style="thin">
        <color indexed="64"/>
      </left>
      <right style="double">
        <color indexed="64"/>
      </right>
      <top style="double">
        <color indexed="64"/>
      </top>
      <bottom style="thin">
        <color indexed="64"/>
      </bottom>
      <diagonal/>
    </border>
    <border>
      <left style="double">
        <color indexed="64"/>
      </left>
      <right style="thin">
        <color indexed="64"/>
      </right>
      <top style="double">
        <color indexed="64"/>
      </top>
      <bottom style="thin">
        <color indexed="64"/>
      </bottom>
      <diagonal/>
    </border>
    <border>
      <left style="medium">
        <color auto="1"/>
      </left>
      <right style="medium">
        <color auto="1"/>
      </right>
      <top style="medium">
        <color auto="1"/>
      </top>
      <bottom style="medium">
        <color auto="1"/>
      </bottom>
      <diagonal/>
    </border>
    <border>
      <left style="thin">
        <color theme="1"/>
      </left>
      <right style="thin">
        <color theme="1"/>
      </right>
      <top style="thin">
        <color theme="1"/>
      </top>
      <bottom style="thin">
        <color theme="1"/>
      </bottom>
      <diagonal/>
    </border>
    <border>
      <left/>
      <right/>
      <top style="thin">
        <color indexed="64"/>
      </top>
      <bottom style="thin">
        <color theme="1"/>
      </bottom>
      <diagonal/>
    </border>
    <border>
      <left/>
      <right/>
      <top style="thin">
        <color theme="1"/>
      </top>
      <bottom style="thin">
        <color theme="1"/>
      </bottom>
      <diagonal/>
    </border>
    <border>
      <left style="medium">
        <color theme="1"/>
      </left>
      <right style="medium">
        <color theme="1"/>
      </right>
      <top style="medium">
        <color theme="1"/>
      </top>
      <bottom style="medium">
        <color theme="1"/>
      </bottom>
      <diagonal/>
    </border>
    <border>
      <left style="thin">
        <color theme="1"/>
      </left>
      <right style="thin">
        <color theme="1"/>
      </right>
      <top/>
      <bottom style="thin">
        <color theme="1"/>
      </bottom>
      <diagonal/>
    </border>
    <border>
      <left style="thin">
        <color theme="1"/>
      </left>
      <right style="thin">
        <color theme="1"/>
      </right>
      <top style="thin">
        <color theme="1"/>
      </top>
      <bottom style="medium">
        <color theme="1"/>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theme="1"/>
      </bottom>
      <diagonal/>
    </border>
    <border>
      <left/>
      <right/>
      <top style="medium">
        <color theme="1"/>
      </top>
      <bottom/>
      <diagonal/>
    </border>
    <border>
      <left style="thin">
        <color rgb="FFFF0000"/>
      </left>
      <right style="thin">
        <color rgb="FFFF0000"/>
      </right>
      <top style="thin">
        <color rgb="FFFF0000"/>
      </top>
      <bottom style="medium">
        <color theme="1"/>
      </bottom>
      <diagonal/>
    </border>
    <border>
      <left style="thin">
        <color rgb="FFFF0000"/>
      </left>
      <right style="thin">
        <color rgb="FFFF0000"/>
      </right>
      <top/>
      <bottom style="thin">
        <color rgb="FFFF0000"/>
      </bottom>
      <diagonal/>
    </border>
    <border>
      <left style="thin">
        <color indexed="64"/>
      </left>
      <right style="thin">
        <color theme="1"/>
      </right>
      <top/>
      <bottom style="thin">
        <color indexed="64"/>
      </bottom>
      <diagonal/>
    </border>
    <border>
      <left/>
      <right style="thin">
        <color indexed="64"/>
      </right>
      <top style="thin">
        <color theme="1"/>
      </top>
      <bottom style="thin">
        <color theme="1"/>
      </bottom>
      <diagonal/>
    </border>
    <border>
      <left style="thin">
        <color indexed="64"/>
      </left>
      <right style="thin">
        <color theme="1"/>
      </right>
      <top style="thin">
        <color theme="1"/>
      </top>
      <bottom style="thin">
        <color theme="1"/>
      </bottom>
      <diagonal/>
    </border>
    <border>
      <left/>
      <right style="thin">
        <color indexed="64"/>
      </right>
      <top style="medium">
        <color indexed="64"/>
      </top>
      <bottom style="thin">
        <color theme="1"/>
      </bottom>
      <diagonal/>
    </border>
    <border>
      <left style="thin">
        <color indexed="64"/>
      </left>
      <right style="thin">
        <color theme="1"/>
      </right>
      <top style="medium">
        <color indexed="64"/>
      </top>
      <bottom style="thin">
        <color theme="1"/>
      </bottom>
      <diagonal/>
    </border>
    <border>
      <left style="thin">
        <color theme="1"/>
      </left>
      <right style="thin">
        <color indexed="64"/>
      </right>
      <top style="medium">
        <color indexed="64"/>
      </top>
      <bottom style="medium">
        <color indexed="64"/>
      </bottom>
      <diagonal/>
    </border>
    <border>
      <left style="medium">
        <color rgb="FFFF0000"/>
      </left>
      <right style="medium">
        <color rgb="FFFF0000"/>
      </right>
      <top style="medium">
        <color rgb="FFFF0000"/>
      </top>
      <bottom style="medium">
        <color rgb="FFFF0000"/>
      </bottom>
      <diagonal/>
    </border>
    <border>
      <left/>
      <right/>
      <top style="thin">
        <color rgb="FFFF0000"/>
      </top>
      <bottom style="thin">
        <color rgb="FFFF0000"/>
      </bottom>
      <diagonal/>
    </border>
    <border>
      <left/>
      <right/>
      <top style="thin">
        <color indexed="64"/>
      </top>
      <bottom style="thin">
        <color rgb="FFFF0000"/>
      </bottom>
      <diagonal/>
    </border>
  </borders>
  <cellStyleXfs count="30">
    <xf numFmtId="0" fontId="0" fillId="0" borderId="0"/>
    <xf numFmtId="181" fontId="34" fillId="0" borderId="0" applyFill="0" applyBorder="0" applyAlignment="0"/>
    <xf numFmtId="0" fontId="35" fillId="0" borderId="1" applyNumberFormat="0" applyAlignment="0" applyProtection="0">
      <alignment horizontal="left" vertical="center"/>
    </xf>
    <xf numFmtId="0" fontId="35" fillId="0" borderId="2">
      <alignment horizontal="left" vertical="center"/>
    </xf>
    <xf numFmtId="0" fontId="36" fillId="0" borderId="0"/>
    <xf numFmtId="0" fontId="7" fillId="0" borderId="0" applyNumberFormat="0" applyFill="0" applyBorder="0" applyAlignment="0" applyProtection="0"/>
    <xf numFmtId="38" fontId="5" fillId="0" borderId="0" applyFont="0" applyFill="0" applyBorder="0" applyAlignment="0" applyProtection="0"/>
    <xf numFmtId="38" fontId="33" fillId="0" borderId="0" applyFont="0" applyFill="0" applyBorder="0" applyAlignment="0" applyProtection="0"/>
    <xf numFmtId="38" fontId="5" fillId="0" borderId="0" applyFont="0" applyFill="0" applyBorder="0" applyAlignment="0" applyProtection="0"/>
    <xf numFmtId="38" fontId="47" fillId="0" borderId="0" applyFont="0" applyFill="0" applyBorder="0" applyAlignment="0" applyProtection="0">
      <alignment vertical="center"/>
    </xf>
    <xf numFmtId="0" fontId="33" fillId="0" borderId="0"/>
    <xf numFmtId="0" fontId="47"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8" fillId="0" borderId="0"/>
    <xf numFmtId="0" fontId="5" fillId="0" borderId="0"/>
    <xf numFmtId="0" fontId="5" fillId="0" borderId="0"/>
    <xf numFmtId="0" fontId="5" fillId="0" borderId="0">
      <alignment vertical="center"/>
    </xf>
    <xf numFmtId="0" fontId="5" fillId="0" borderId="0">
      <alignment vertical="center"/>
    </xf>
    <xf numFmtId="0" fontId="3" fillId="0" borderId="0">
      <alignment vertical="center"/>
    </xf>
    <xf numFmtId="0" fontId="2" fillId="0" borderId="0">
      <alignment vertical="center"/>
    </xf>
    <xf numFmtId="0" fontId="8" fillId="0" borderId="0"/>
    <xf numFmtId="0" fontId="5" fillId="0" borderId="0"/>
    <xf numFmtId="0" fontId="5" fillId="0" borderId="0"/>
  </cellStyleXfs>
  <cellXfs count="1111">
    <xf numFmtId="0" fontId="0" fillId="0" borderId="0" xfId="0"/>
    <xf numFmtId="0" fontId="0" fillId="0" borderId="0" xfId="0" applyAlignment="1">
      <alignment vertical="center"/>
    </xf>
    <xf numFmtId="0" fontId="0" fillId="0" borderId="0" xfId="0" applyAlignment="1">
      <alignment horizontal="right" vertical="center"/>
    </xf>
    <xf numFmtId="0" fontId="12" fillId="0" borderId="0" xfId="0" applyFont="1" applyAlignment="1">
      <alignment horizontal="left" vertical="center"/>
    </xf>
    <xf numFmtId="0" fontId="15" fillId="0" borderId="0" xfId="0" applyFont="1" applyAlignment="1">
      <alignment horizontal="center" vertical="center"/>
    </xf>
    <xf numFmtId="0" fontId="12" fillId="0" borderId="0" xfId="0" applyFont="1" applyAlignment="1">
      <alignment horizontal="distributed" vertical="center"/>
    </xf>
    <xf numFmtId="0" fontId="15" fillId="0" borderId="0" xfId="0" applyFont="1" applyAlignment="1">
      <alignment horizontal="right" vertical="center"/>
    </xf>
    <xf numFmtId="0" fontId="5" fillId="0" borderId="0" xfId="22" applyAlignment="1">
      <alignment vertical="center"/>
    </xf>
    <xf numFmtId="0" fontId="0" fillId="0" borderId="0" xfId="22" applyFont="1" applyAlignment="1">
      <alignment vertical="center"/>
    </xf>
    <xf numFmtId="0" fontId="5" fillId="0" borderId="0" xfId="21" applyAlignment="1">
      <alignment vertical="center"/>
    </xf>
    <xf numFmtId="0" fontId="0" fillId="0" borderId="0" xfId="21" applyFont="1" applyAlignment="1">
      <alignment vertical="center"/>
    </xf>
    <xf numFmtId="0" fontId="0" fillId="0" borderId="0" xfId="21" applyFont="1" applyAlignment="1">
      <alignment horizontal="right" vertical="center"/>
    </xf>
    <xf numFmtId="0" fontId="0" fillId="0" borderId="0" xfId="21" applyFont="1" applyAlignment="1">
      <alignment horizontal="left" vertical="center"/>
    </xf>
    <xf numFmtId="0" fontId="14" fillId="0" borderId="0" xfId="21" applyFont="1" applyAlignment="1">
      <alignment horizontal="center" vertical="center"/>
    </xf>
    <xf numFmtId="0" fontId="0" fillId="0" borderId="0" xfId="21" applyFont="1" applyAlignment="1">
      <alignment horizontal="center" vertical="center"/>
    </xf>
    <xf numFmtId="0" fontId="0" fillId="0" borderId="2" xfId="21" applyFont="1" applyBorder="1" applyAlignment="1">
      <alignment horizontal="center" vertical="center"/>
    </xf>
    <xf numFmtId="0" fontId="0" fillId="0" borderId="3" xfId="21" applyFont="1" applyBorder="1" applyAlignment="1">
      <alignment horizontal="center" vertical="center"/>
    </xf>
    <xf numFmtId="0" fontId="0" fillId="0" borderId="4" xfId="21" applyFont="1" applyBorder="1" applyAlignment="1">
      <alignment horizontal="center" vertical="center"/>
    </xf>
    <xf numFmtId="0" fontId="0" fillId="0" borderId="5" xfId="21" applyFont="1" applyBorder="1" applyAlignment="1">
      <alignment horizontal="right" vertical="center"/>
    </xf>
    <xf numFmtId="0" fontId="0" fillId="0" borderId="6" xfId="21" applyFont="1" applyBorder="1" applyAlignment="1">
      <alignment vertical="center"/>
    </xf>
    <xf numFmtId="0" fontId="0" fillId="0" borderId="6" xfId="21" applyFont="1" applyBorder="1" applyAlignment="1">
      <alignment horizontal="center" vertical="center"/>
    </xf>
    <xf numFmtId="0" fontId="0" fillId="0" borderId="7" xfId="21" applyFont="1" applyBorder="1" applyAlignment="1">
      <alignment vertical="center"/>
    </xf>
    <xf numFmtId="0" fontId="0" fillId="0" borderId="5" xfId="21" applyFont="1" applyBorder="1" applyAlignment="1">
      <alignment vertical="center"/>
    </xf>
    <xf numFmtId="0" fontId="0" fillId="0" borderId="8" xfId="21" applyFont="1" applyBorder="1" applyAlignment="1">
      <alignment vertical="center"/>
    </xf>
    <xf numFmtId="0" fontId="0" fillId="0" borderId="9" xfId="21" applyFont="1" applyBorder="1" applyAlignment="1">
      <alignment horizontal="center" vertical="center"/>
    </xf>
    <xf numFmtId="0" fontId="0" fillId="0" borderId="10" xfId="21" applyFont="1" applyBorder="1" applyAlignment="1">
      <alignment horizontal="center" vertical="center"/>
    </xf>
    <xf numFmtId="0" fontId="0" fillId="0" borderId="11" xfId="21" applyFont="1" applyBorder="1" applyAlignment="1">
      <alignment horizontal="center" vertical="center"/>
    </xf>
    <xf numFmtId="0" fontId="0" fillId="0" borderId="5" xfId="21" applyFont="1" applyBorder="1" applyAlignment="1">
      <alignment horizontal="center" vertical="center"/>
    </xf>
    <xf numFmtId="0" fontId="20" fillId="0" borderId="0" xfId="21" applyFont="1" applyAlignment="1">
      <alignment horizontal="justify" vertical="center"/>
    </xf>
    <xf numFmtId="0" fontId="20" fillId="0" borderId="0" xfId="21" applyFont="1" applyAlignment="1">
      <alignment horizontal="left" vertical="center"/>
    </xf>
    <xf numFmtId="0" fontId="20" fillId="0" borderId="0" xfId="21" applyFont="1" applyAlignment="1">
      <alignment vertical="center"/>
    </xf>
    <xf numFmtId="0" fontId="0" fillId="0" borderId="11" xfId="21" applyFont="1" applyBorder="1" applyAlignment="1">
      <alignment vertical="center"/>
    </xf>
    <xf numFmtId="177" fontId="0" fillId="0" borderId="2" xfId="21" applyNumberFormat="1" applyFont="1" applyBorder="1" applyAlignment="1">
      <alignment vertical="center"/>
    </xf>
    <xf numFmtId="177" fontId="0" fillId="0" borderId="8" xfId="21" applyNumberFormat="1" applyFont="1" applyBorder="1" applyAlignment="1">
      <alignment vertical="center"/>
    </xf>
    <xf numFmtId="0" fontId="12" fillId="0" borderId="0" xfId="21" applyFont="1" applyAlignment="1">
      <alignment vertical="center"/>
    </xf>
    <xf numFmtId="0" fontId="0" fillId="0" borderId="12" xfId="21" applyFont="1" applyBorder="1" applyAlignment="1">
      <alignment vertical="center"/>
    </xf>
    <xf numFmtId="0" fontId="0" fillId="0" borderId="13" xfId="21" applyFont="1" applyBorder="1" applyAlignment="1">
      <alignment horizontal="center" vertical="center"/>
    </xf>
    <xf numFmtId="0" fontId="0" fillId="0" borderId="3" xfId="21" applyFont="1" applyBorder="1" applyAlignment="1">
      <alignment vertical="center"/>
    </xf>
    <xf numFmtId="0" fontId="0" fillId="0" borderId="2" xfId="21" applyFont="1" applyBorder="1" applyAlignment="1">
      <alignment horizontal="distributed" vertical="center"/>
    </xf>
    <xf numFmtId="0" fontId="0" fillId="0" borderId="2" xfId="21" applyFont="1" applyBorder="1" applyAlignment="1">
      <alignment vertical="center"/>
    </xf>
    <xf numFmtId="0" fontId="0" fillId="0" borderId="4" xfId="21" applyFont="1" applyBorder="1" applyAlignment="1">
      <alignment vertical="center"/>
    </xf>
    <xf numFmtId="0" fontId="0" fillId="0" borderId="8" xfId="21" applyFont="1" applyBorder="1" applyAlignment="1">
      <alignment horizontal="distributed" vertical="center"/>
    </xf>
    <xf numFmtId="0" fontId="0" fillId="0" borderId="7" xfId="21" applyFont="1" applyBorder="1" applyAlignment="1">
      <alignment horizontal="center" vertical="center"/>
    </xf>
    <xf numFmtId="0" fontId="0" fillId="0" borderId="6" xfId="21" applyFont="1" applyBorder="1" applyAlignment="1">
      <alignment horizontal="distributed" vertical="center"/>
    </xf>
    <xf numFmtId="177" fontId="0" fillId="0" borderId="6" xfId="21" applyNumberFormat="1" applyFont="1" applyBorder="1" applyAlignment="1">
      <alignment vertical="center"/>
    </xf>
    <xf numFmtId="0" fontId="0" fillId="0" borderId="0" xfId="21" applyFont="1" applyAlignment="1">
      <alignment horizontal="justify" vertical="center"/>
    </xf>
    <xf numFmtId="177" fontId="0" fillId="0" borderId="8" xfId="6" applyNumberFormat="1" applyFont="1" applyBorder="1" applyAlignment="1">
      <alignment vertical="center"/>
    </xf>
    <xf numFmtId="0" fontId="0" fillId="0" borderId="7" xfId="21" applyFont="1" applyBorder="1" applyAlignment="1">
      <alignment horizontal="right" vertical="center"/>
    </xf>
    <xf numFmtId="177" fontId="0" fillId="0" borderId="4" xfId="21" applyNumberFormat="1" applyFont="1" applyBorder="1" applyAlignment="1">
      <alignment vertical="center"/>
    </xf>
    <xf numFmtId="0" fontId="0" fillId="0" borderId="17" xfId="21" applyFont="1" applyBorder="1" applyAlignment="1">
      <alignment horizontal="center" vertical="center"/>
    </xf>
    <xf numFmtId="0" fontId="0" fillId="0" borderId="18" xfId="21" applyFont="1" applyBorder="1" applyAlignment="1">
      <alignment vertical="center"/>
    </xf>
    <xf numFmtId="0" fontId="0" fillId="0" borderId="19" xfId="21" applyFont="1" applyBorder="1" applyAlignment="1">
      <alignment horizontal="center" vertical="center"/>
    </xf>
    <xf numFmtId="0" fontId="0" fillId="0" borderId="20" xfId="21" applyFont="1" applyBorder="1" applyAlignment="1">
      <alignment vertical="center"/>
    </xf>
    <xf numFmtId="0" fontId="0" fillId="0" borderId="17" xfId="21" applyFont="1" applyBorder="1" applyAlignment="1">
      <alignment vertical="center"/>
    </xf>
    <xf numFmtId="177" fontId="0" fillId="0" borderId="21" xfId="21" applyNumberFormat="1" applyFont="1" applyBorder="1" applyAlignment="1">
      <alignment vertical="center"/>
    </xf>
    <xf numFmtId="177" fontId="0" fillId="0" borderId="22" xfId="21" applyNumberFormat="1" applyFont="1" applyBorder="1" applyAlignment="1">
      <alignment vertical="center"/>
    </xf>
    <xf numFmtId="177" fontId="0" fillId="0" borderId="23" xfId="21" applyNumberFormat="1" applyFont="1" applyBorder="1" applyAlignment="1">
      <alignment vertical="center"/>
    </xf>
    <xf numFmtId="0" fontId="0" fillId="0" borderId="24" xfId="21" applyFont="1" applyBorder="1" applyAlignment="1">
      <alignment vertical="center"/>
    </xf>
    <xf numFmtId="0" fontId="0" fillId="0" borderId="8" xfId="21" applyFont="1" applyBorder="1" applyAlignment="1">
      <alignment horizontal="center" vertical="center"/>
    </xf>
    <xf numFmtId="0" fontId="18" fillId="0" borderId="0" xfId="20" applyFont="1" applyAlignment="1">
      <alignment vertical="center"/>
    </xf>
    <xf numFmtId="0" fontId="18" fillId="0" borderId="0" xfId="18" applyFont="1" applyAlignment="1">
      <alignment vertical="center"/>
    </xf>
    <xf numFmtId="0" fontId="25" fillId="0" borderId="0" xfId="18" applyFont="1" applyAlignment="1">
      <alignment vertical="center"/>
    </xf>
    <xf numFmtId="0" fontId="12" fillId="0" borderId="0" xfId="18" applyFont="1" applyAlignment="1">
      <alignment vertical="center"/>
    </xf>
    <xf numFmtId="0" fontId="20" fillId="0" borderId="0" xfId="20" applyFont="1" applyAlignment="1">
      <alignment horizontal="justify" vertical="center"/>
    </xf>
    <xf numFmtId="0" fontId="0" fillId="0" borderId="13" xfId="21" applyFont="1" applyBorder="1" applyAlignment="1">
      <alignment horizontal="center" vertical="center" shrinkToFit="1"/>
    </xf>
    <xf numFmtId="177" fontId="0" fillId="0" borderId="6" xfId="6" applyNumberFormat="1" applyFont="1" applyBorder="1" applyAlignment="1">
      <alignment vertical="center"/>
    </xf>
    <xf numFmtId="177" fontId="0" fillId="0" borderId="2" xfId="6" applyNumberFormat="1" applyFont="1" applyBorder="1" applyAlignment="1">
      <alignment vertical="center"/>
    </xf>
    <xf numFmtId="0" fontId="23" fillId="0" borderId="4" xfId="21" applyFont="1" applyBorder="1" applyAlignment="1">
      <alignment horizontal="center" vertical="center"/>
    </xf>
    <xf numFmtId="0" fontId="0" fillId="0" borderId="0" xfId="21" applyFont="1" applyAlignment="1">
      <alignment horizontal="centerContinuous" vertical="center"/>
    </xf>
    <xf numFmtId="0" fontId="0" fillId="0" borderId="9" xfId="21" applyFont="1" applyBorder="1" applyAlignment="1">
      <alignment horizontal="centerContinuous" vertical="center"/>
    </xf>
    <xf numFmtId="0" fontId="0" fillId="0" borderId="4" xfId="21" applyFont="1" applyBorder="1" applyAlignment="1">
      <alignment horizontal="centerContinuous" vertical="center"/>
    </xf>
    <xf numFmtId="0" fontId="0" fillId="0" borderId="10" xfId="21" applyFont="1" applyBorder="1" applyAlignment="1">
      <alignment horizontal="centerContinuous" vertical="center"/>
    </xf>
    <xf numFmtId="0" fontId="0" fillId="0" borderId="8" xfId="21" applyFont="1" applyBorder="1" applyAlignment="1">
      <alignment horizontal="centerContinuous" vertical="center"/>
    </xf>
    <xf numFmtId="0" fontId="0" fillId="0" borderId="10" xfId="21" applyFont="1" applyBorder="1" applyAlignment="1">
      <alignment vertical="center"/>
    </xf>
    <xf numFmtId="0" fontId="5" fillId="0" borderId="0" xfId="14" applyAlignment="1">
      <alignment vertical="center"/>
    </xf>
    <xf numFmtId="0" fontId="15" fillId="0" borderId="0" xfId="14" applyFont="1" applyAlignment="1">
      <alignment vertical="center"/>
    </xf>
    <xf numFmtId="0" fontId="15" fillId="0" borderId="0" xfId="14" applyFont="1" applyAlignment="1">
      <alignment horizontal="left" vertical="center"/>
    </xf>
    <xf numFmtId="49" fontId="15" fillId="0" borderId="0" xfId="14" applyNumberFormat="1" applyFont="1" applyAlignment="1">
      <alignment horizontal="center" vertical="center"/>
    </xf>
    <xf numFmtId="0" fontId="13" fillId="0" borderId="0" xfId="14" applyFont="1" applyAlignment="1">
      <alignment horizontal="left" vertical="center"/>
    </xf>
    <xf numFmtId="0" fontId="22" fillId="0" borderId="0" xfId="14" applyFont="1" applyAlignment="1">
      <alignment horizontal="center" vertical="center" shrinkToFit="1"/>
    </xf>
    <xf numFmtId="49" fontId="5" fillId="0" borderId="0" xfId="14" applyNumberFormat="1" applyAlignment="1">
      <alignment vertical="center"/>
    </xf>
    <xf numFmtId="0" fontId="15" fillId="0" borderId="0" xfId="14" applyFont="1" applyAlignment="1">
      <alignment horizontal="center" vertical="center"/>
    </xf>
    <xf numFmtId="0" fontId="20" fillId="0" borderId="0" xfId="15" applyFont="1" applyAlignment="1">
      <alignment horizontal="justify" vertical="center"/>
    </xf>
    <xf numFmtId="0" fontId="20" fillId="0" borderId="0" xfId="15" applyFont="1" applyAlignment="1">
      <alignment horizontal="justify" vertical="center" wrapText="1"/>
    </xf>
    <xf numFmtId="0" fontId="20" fillId="0" borderId="0" xfId="16" applyFont="1" applyAlignment="1">
      <alignment horizontal="right" vertical="center"/>
    </xf>
    <xf numFmtId="0" fontId="20" fillId="0" borderId="0" xfId="16" applyFont="1" applyAlignment="1">
      <alignment horizontal="justify" vertical="center"/>
    </xf>
    <xf numFmtId="0" fontId="18" fillId="0" borderId="9" xfId="0" applyFont="1" applyBorder="1" applyAlignment="1">
      <alignment horizontal="center" vertical="center" wrapText="1"/>
    </xf>
    <xf numFmtId="0" fontId="5" fillId="0" borderId="5" xfId="21" applyBorder="1" applyAlignment="1">
      <alignment horizontal="center" vertical="center"/>
    </xf>
    <xf numFmtId="0" fontId="5" fillId="0" borderId="8" xfId="21" applyBorder="1" applyAlignment="1">
      <alignment horizontal="distributed" vertical="center"/>
    </xf>
    <xf numFmtId="177" fontId="5" fillId="0" borderId="8" xfId="21" applyNumberFormat="1" applyBorder="1" applyAlignment="1">
      <alignment vertical="center"/>
    </xf>
    <xf numFmtId="0" fontId="5" fillId="0" borderId="8" xfId="21" applyBorder="1" applyAlignment="1">
      <alignment vertical="center"/>
    </xf>
    <xf numFmtId="0" fontId="20" fillId="0" borderId="0" xfId="15" applyFont="1">
      <alignment vertical="center"/>
    </xf>
    <xf numFmtId="0" fontId="5" fillId="0" borderId="0" xfId="14" applyAlignment="1">
      <alignment horizontal="center" vertical="center"/>
    </xf>
    <xf numFmtId="177" fontId="5" fillId="0" borderId="0" xfId="14" applyNumberFormat="1" applyAlignment="1">
      <alignment horizontal="center" vertical="center"/>
    </xf>
    <xf numFmtId="0" fontId="16" fillId="0" borderId="0" xfId="0" applyFont="1" applyAlignment="1">
      <alignment horizontal="right" vertical="center"/>
    </xf>
    <xf numFmtId="0" fontId="29" fillId="0" borderId="0" xfId="17" applyFont="1">
      <alignment vertical="center"/>
    </xf>
    <xf numFmtId="0" fontId="10" fillId="2" borderId="0" xfId="0" applyFont="1" applyFill="1" applyAlignment="1">
      <alignment horizontal="left" vertical="center" wrapText="1"/>
    </xf>
    <xf numFmtId="0" fontId="10" fillId="2" borderId="0" xfId="0" applyFont="1" applyFill="1" applyAlignment="1">
      <alignment horizontal="center" vertical="center" wrapText="1"/>
    </xf>
    <xf numFmtId="0" fontId="10" fillId="0" borderId="0" xfId="0" applyFont="1" applyAlignment="1">
      <alignment horizontal="center" vertical="center"/>
    </xf>
    <xf numFmtId="0" fontId="10" fillId="0" borderId="0" xfId="0" applyFont="1" applyAlignment="1">
      <alignment horizontal="left" vertical="center"/>
    </xf>
    <xf numFmtId="0" fontId="10" fillId="0" borderId="0" xfId="0" applyFont="1" applyAlignment="1">
      <alignment horizontal="center" vertical="top"/>
    </xf>
    <xf numFmtId="0" fontId="5" fillId="0" borderId="0" xfId="15">
      <alignment vertical="center"/>
    </xf>
    <xf numFmtId="0" fontId="20" fillId="0" borderId="8" xfId="15" applyFont="1" applyBorder="1" applyAlignment="1">
      <alignment horizontal="justify" vertical="center" wrapText="1"/>
    </xf>
    <xf numFmtId="0" fontId="5" fillId="0" borderId="0" xfId="16">
      <alignment vertical="center"/>
    </xf>
    <xf numFmtId="0" fontId="20" fillId="0" borderId="8" xfId="16" applyFont="1" applyBorder="1" applyAlignment="1">
      <alignment horizontal="justify" vertical="center" wrapText="1"/>
    </xf>
    <xf numFmtId="0" fontId="11" fillId="2" borderId="9" xfId="0" applyFont="1" applyFill="1" applyBorder="1" applyAlignment="1">
      <alignment horizontal="center" vertical="center" wrapText="1"/>
    </xf>
    <xf numFmtId="0" fontId="25" fillId="2" borderId="0" xfId="0" applyFont="1" applyFill="1" applyAlignment="1">
      <alignment horizontal="center" vertical="center"/>
    </xf>
    <xf numFmtId="0" fontId="11" fillId="2" borderId="0" xfId="0" applyFont="1" applyFill="1" applyAlignment="1">
      <alignment horizontal="center" vertical="center" wrapText="1"/>
    </xf>
    <xf numFmtId="0" fontId="0" fillId="0" borderId="0" xfId="23" applyFont="1">
      <alignment vertical="center"/>
    </xf>
    <xf numFmtId="0" fontId="5" fillId="0" borderId="0" xfId="23">
      <alignment vertical="center"/>
    </xf>
    <xf numFmtId="0" fontId="0" fillId="0" borderId="0" xfId="23" applyFont="1" applyAlignment="1">
      <alignment horizontal="centerContinuous" vertical="center"/>
    </xf>
    <xf numFmtId="0" fontId="0" fillId="0" borderId="7" xfId="23" applyFont="1" applyBorder="1">
      <alignment vertical="center"/>
    </xf>
    <xf numFmtId="0" fontId="0" fillId="0" borderId="11" xfId="23" applyFont="1" applyBorder="1">
      <alignment vertical="center"/>
    </xf>
    <xf numFmtId="0" fontId="0" fillId="0" borderId="2" xfId="23" applyFont="1" applyBorder="1" applyAlignment="1">
      <alignment horizontal="center" vertical="center"/>
    </xf>
    <xf numFmtId="0" fontId="0" fillId="0" borderId="4" xfId="23" applyFont="1" applyBorder="1" applyAlignment="1">
      <alignment horizontal="center" vertical="center"/>
    </xf>
    <xf numFmtId="0" fontId="0" fillId="0" borderId="5" xfId="23" applyFont="1" applyBorder="1">
      <alignment vertical="center"/>
    </xf>
    <xf numFmtId="0" fontId="0" fillId="0" borderId="11" xfId="23" applyFont="1" applyBorder="1" applyAlignment="1">
      <alignment horizontal="center" vertical="center"/>
    </xf>
    <xf numFmtId="0" fontId="0" fillId="0" borderId="8" xfId="23" applyFont="1" applyBorder="1">
      <alignment vertical="center"/>
    </xf>
    <xf numFmtId="177" fontId="0" fillId="0" borderId="8" xfId="23" applyNumberFormat="1" applyFont="1" applyBorder="1">
      <alignment vertical="center"/>
    </xf>
    <xf numFmtId="0" fontId="0" fillId="0" borderId="0" xfId="23" applyFont="1" applyAlignment="1">
      <alignment horizontal="center" vertical="center"/>
    </xf>
    <xf numFmtId="0" fontId="10" fillId="2" borderId="7" xfId="0" applyFont="1" applyFill="1" applyBorder="1" applyAlignment="1">
      <alignment horizontal="left" vertical="center" wrapText="1"/>
    </xf>
    <xf numFmtId="0" fontId="19" fillId="2" borderId="6" xfId="0" applyFont="1" applyFill="1" applyBorder="1" applyAlignment="1">
      <alignment horizontal="left" vertical="center" wrapText="1"/>
    </xf>
    <xf numFmtId="0" fontId="11" fillId="2" borderId="0" xfId="0" applyFont="1" applyFill="1" applyAlignment="1">
      <alignment horizontal="left" vertical="center" wrapText="1"/>
    </xf>
    <xf numFmtId="0" fontId="7" fillId="2" borderId="7" xfId="5" applyFill="1" applyBorder="1" applyAlignment="1">
      <alignment horizontal="left" vertical="center"/>
    </xf>
    <xf numFmtId="0" fontId="19" fillId="2" borderId="6" xfId="0" applyFont="1" applyFill="1" applyBorder="1" applyAlignment="1">
      <alignment vertical="center" wrapText="1"/>
    </xf>
    <xf numFmtId="0" fontId="7" fillId="2" borderId="5" xfId="5" applyFill="1" applyBorder="1" applyAlignment="1">
      <alignment horizontal="left" vertical="center"/>
    </xf>
    <xf numFmtId="0" fontId="19" fillId="2" borderId="8" xfId="0" applyFont="1" applyFill="1" applyBorder="1" applyAlignment="1">
      <alignment vertical="center" wrapText="1"/>
    </xf>
    <xf numFmtId="0" fontId="11" fillId="2" borderId="26" xfId="0" applyFont="1" applyFill="1" applyBorder="1" applyAlignment="1">
      <alignment horizontal="left" vertical="center"/>
    </xf>
    <xf numFmtId="0" fontId="19" fillId="2" borderId="13" xfId="0" applyFont="1" applyFill="1" applyBorder="1" applyAlignment="1">
      <alignment vertical="center" wrapText="1"/>
    </xf>
    <xf numFmtId="0" fontId="22" fillId="0" borderId="0" xfId="20" applyFont="1" applyAlignment="1">
      <alignment horizontal="left" vertical="center"/>
    </xf>
    <xf numFmtId="0" fontId="11" fillId="2" borderId="0" xfId="0" applyFont="1" applyFill="1" applyAlignment="1">
      <alignment horizontal="left" vertical="center"/>
    </xf>
    <xf numFmtId="177" fontId="0" fillId="0" borderId="8" xfId="8" applyNumberFormat="1" applyFont="1" applyBorder="1" applyAlignment="1">
      <alignment vertical="center"/>
    </xf>
    <xf numFmtId="0" fontId="5" fillId="0" borderId="4" xfId="21" applyBorder="1" applyAlignment="1">
      <alignment horizontal="center" vertical="center" shrinkToFit="1"/>
    </xf>
    <xf numFmtId="0" fontId="0" fillId="0" borderId="5" xfId="21" applyFont="1" applyBorder="1" applyAlignment="1">
      <alignment horizontal="distributed" vertical="center"/>
    </xf>
    <xf numFmtId="0" fontId="0" fillId="0" borderId="30" xfId="21" applyFont="1" applyBorder="1" applyAlignment="1">
      <alignment horizontal="distributed" vertical="center"/>
    </xf>
    <xf numFmtId="0" fontId="0" fillId="0" borderId="3" xfId="21" applyFont="1" applyBorder="1" applyAlignment="1">
      <alignment horizontal="distributed" vertical="center"/>
    </xf>
    <xf numFmtId="0" fontId="0" fillId="0" borderId="0" xfId="21" applyFont="1" applyAlignment="1">
      <alignment horizontal="distributed" vertical="center"/>
    </xf>
    <xf numFmtId="0" fontId="5" fillId="0" borderId="0" xfId="21" applyAlignment="1">
      <alignment horizontal="right" vertical="center" shrinkToFit="1"/>
    </xf>
    <xf numFmtId="0" fontId="12" fillId="0" borderId="0" xfId="0" applyFont="1" applyAlignment="1">
      <alignment vertical="center"/>
    </xf>
    <xf numFmtId="0" fontId="10" fillId="0" borderId="0" xfId="0" applyFont="1"/>
    <xf numFmtId="0" fontId="11" fillId="2" borderId="11" xfId="0" applyFont="1" applyFill="1" applyBorder="1" applyAlignment="1">
      <alignment horizontal="left" vertical="center" wrapText="1"/>
    </xf>
    <xf numFmtId="0" fontId="25" fillId="2" borderId="26" xfId="0" applyFont="1" applyFill="1" applyBorder="1" applyAlignment="1">
      <alignment horizontal="center" vertical="center"/>
    </xf>
    <xf numFmtId="0" fontId="25" fillId="2" borderId="13" xfId="0" applyFont="1" applyFill="1" applyBorder="1" applyAlignment="1">
      <alignment horizontal="center" vertical="center"/>
    </xf>
    <xf numFmtId="0" fontId="19" fillId="2" borderId="0" xfId="0" applyFont="1" applyFill="1" applyAlignment="1">
      <alignment vertical="center" wrapText="1"/>
    </xf>
    <xf numFmtId="0" fontId="11" fillId="2" borderId="11" xfId="0" applyFont="1" applyFill="1" applyBorder="1" applyAlignment="1">
      <alignment horizontal="center" vertical="center" wrapText="1"/>
    </xf>
    <xf numFmtId="0" fontId="7" fillId="2" borderId="0" xfId="5" applyFill="1" applyBorder="1" applyAlignment="1">
      <alignment horizontal="left" vertical="center"/>
    </xf>
    <xf numFmtId="0" fontId="10" fillId="2" borderId="9" xfId="0" applyFont="1" applyFill="1" applyBorder="1" applyAlignment="1">
      <alignment horizontal="left" vertical="center" wrapText="1"/>
    </xf>
    <xf numFmtId="0" fontId="11" fillId="0" borderId="26" xfId="10" applyFont="1" applyBorder="1" applyAlignment="1">
      <alignment horizontal="left" vertical="center"/>
    </xf>
    <xf numFmtId="0" fontId="19" fillId="0" borderId="13" xfId="10" applyFont="1" applyBorder="1" applyAlignment="1">
      <alignment vertical="center" wrapText="1"/>
    </xf>
    <xf numFmtId="0" fontId="7" fillId="0" borderId="7" xfId="5" applyFill="1" applyBorder="1" applyAlignment="1">
      <alignment horizontal="left" vertical="center"/>
    </xf>
    <xf numFmtId="0" fontId="11" fillId="0" borderId="0" xfId="10" applyFont="1" applyAlignment="1">
      <alignment horizontal="left" vertical="center" wrapText="1"/>
    </xf>
    <xf numFmtId="0" fontId="11" fillId="0" borderId="9" xfId="10" applyFont="1" applyBorder="1" applyAlignment="1">
      <alignment horizontal="center" vertical="center" wrapText="1"/>
    </xf>
    <xf numFmtId="0" fontId="19" fillId="0" borderId="6" xfId="10" applyFont="1" applyBorder="1" applyAlignment="1">
      <alignment vertical="center" wrapText="1"/>
    </xf>
    <xf numFmtId="0" fontId="18" fillId="0" borderId="0" xfId="21" applyFont="1" applyAlignment="1">
      <alignment horizontal="right" vertical="center"/>
    </xf>
    <xf numFmtId="0" fontId="5" fillId="0" borderId="0" xfId="13" applyAlignment="1">
      <alignment horizontal="left"/>
    </xf>
    <xf numFmtId="49" fontId="5" fillId="0" borderId="0" xfId="13" applyNumberFormat="1" applyAlignment="1">
      <alignment horizontal="left"/>
    </xf>
    <xf numFmtId="57" fontId="5" fillId="0" borderId="0" xfId="13" applyNumberFormat="1" applyAlignment="1">
      <alignment horizontal="left"/>
    </xf>
    <xf numFmtId="0" fontId="39" fillId="0" borderId="0" xfId="13" applyFont="1" applyAlignment="1"/>
    <xf numFmtId="0" fontId="39" fillId="0" borderId="33" xfId="13" applyFont="1" applyBorder="1" applyAlignment="1"/>
    <xf numFmtId="0" fontId="5" fillId="0" borderId="33" xfId="13" applyBorder="1" applyAlignment="1">
      <alignment horizontal="left"/>
    </xf>
    <xf numFmtId="57" fontId="5" fillId="0" borderId="0" xfId="13" applyNumberFormat="1" applyAlignment="1">
      <alignment horizontal="right"/>
    </xf>
    <xf numFmtId="0" fontId="5" fillId="0" borderId="34" xfId="13" applyBorder="1" applyAlignment="1">
      <alignment horizontal="center" vertical="center"/>
    </xf>
    <xf numFmtId="0" fontId="5" fillId="0" borderId="35" xfId="13" applyBorder="1" applyAlignment="1">
      <alignment horizontal="center" vertical="center"/>
    </xf>
    <xf numFmtId="0" fontId="5" fillId="0" borderId="36" xfId="13" applyBorder="1" applyAlignment="1">
      <alignment horizontal="center" vertical="center"/>
    </xf>
    <xf numFmtId="0" fontId="5" fillId="0" borderId="0" xfId="13" applyAlignment="1">
      <alignment horizontal="center" vertical="center"/>
    </xf>
    <xf numFmtId="0" fontId="12" fillId="0" borderId="0" xfId="13" applyFont="1" applyAlignment="1"/>
    <xf numFmtId="0" fontId="12" fillId="0" borderId="0" xfId="13" applyFont="1" applyAlignment="1">
      <alignment horizontal="left"/>
    </xf>
    <xf numFmtId="57" fontId="5" fillId="0" borderId="0" xfId="13" applyNumberFormat="1" applyAlignment="1">
      <alignment horizontal="center"/>
    </xf>
    <xf numFmtId="177" fontId="0" fillId="0" borderId="42" xfId="8" applyNumberFormat="1" applyFont="1" applyBorder="1" applyAlignment="1">
      <alignment vertical="center"/>
    </xf>
    <xf numFmtId="177" fontId="0" fillId="0" borderId="43" xfId="8" applyNumberFormat="1" applyFont="1" applyBorder="1" applyAlignment="1">
      <alignment vertical="center"/>
    </xf>
    <xf numFmtId="177" fontId="0" fillId="0" borderId="27" xfId="8" applyNumberFormat="1" applyFont="1" applyBorder="1" applyAlignment="1">
      <alignment vertical="center"/>
    </xf>
    <xf numFmtId="177" fontId="0" fillId="0" borderId="44" xfId="8" applyNumberFormat="1" applyFont="1" applyBorder="1" applyAlignment="1">
      <alignment vertical="center"/>
    </xf>
    <xf numFmtId="177" fontId="0" fillId="0" borderId="45" xfId="8" applyNumberFormat="1" applyFont="1" applyBorder="1" applyAlignment="1">
      <alignment vertical="center"/>
    </xf>
    <xf numFmtId="177" fontId="0" fillId="0" borderId="4" xfId="8" applyNumberFormat="1" applyFont="1" applyBorder="1" applyAlignment="1">
      <alignment vertical="center"/>
    </xf>
    <xf numFmtId="177" fontId="0" fillId="0" borderId="9" xfId="8" applyNumberFormat="1" applyFont="1" applyBorder="1" applyAlignment="1">
      <alignment vertical="center"/>
    </xf>
    <xf numFmtId="177" fontId="0" fillId="0" borderId="28" xfId="8" applyNumberFormat="1" applyFont="1" applyBorder="1" applyAlignment="1">
      <alignment vertical="center"/>
    </xf>
    <xf numFmtId="177" fontId="0" fillId="0" borderId="0" xfId="8" applyNumberFormat="1" applyFont="1" applyBorder="1" applyAlignment="1">
      <alignment vertical="center"/>
    </xf>
    <xf numFmtId="0" fontId="40" fillId="2" borderId="9" xfId="0" applyFont="1" applyFill="1" applyBorder="1" applyAlignment="1">
      <alignment horizontal="left" vertical="center" wrapText="1"/>
    </xf>
    <xf numFmtId="0" fontId="10" fillId="0" borderId="0" xfId="0" applyFont="1" applyAlignment="1">
      <alignment vertical="top"/>
    </xf>
    <xf numFmtId="0" fontId="40" fillId="2" borderId="9" xfId="0" applyFont="1" applyFill="1" applyBorder="1" applyAlignment="1">
      <alignment vertical="center" wrapText="1"/>
    </xf>
    <xf numFmtId="0" fontId="40" fillId="2" borderId="0" xfId="0" applyFont="1" applyFill="1" applyAlignment="1">
      <alignment horizontal="left" vertical="center" wrapText="1"/>
    </xf>
    <xf numFmtId="0" fontId="40" fillId="2" borderId="6" xfId="0" applyFont="1" applyFill="1" applyBorder="1" applyAlignment="1">
      <alignment vertical="center" wrapText="1"/>
    </xf>
    <xf numFmtId="0" fontId="40" fillId="2" borderId="13" xfId="0" applyFont="1" applyFill="1" applyBorder="1" applyAlignment="1">
      <alignment vertical="center" wrapText="1"/>
    </xf>
    <xf numFmtId="0" fontId="41" fillId="2" borderId="9" xfId="5" applyFont="1" applyFill="1" applyBorder="1" applyAlignment="1">
      <alignment horizontal="left" vertical="center"/>
    </xf>
    <xf numFmtId="0" fontId="41" fillId="2" borderId="7" xfId="5" applyFont="1" applyFill="1" applyBorder="1" applyAlignment="1">
      <alignment horizontal="left" vertical="center"/>
    </xf>
    <xf numFmtId="0" fontId="40" fillId="0" borderId="0" xfId="0" applyFont="1"/>
    <xf numFmtId="0" fontId="5" fillId="0" borderId="0" xfId="21" applyAlignment="1">
      <alignment horizontal="right" vertical="center"/>
    </xf>
    <xf numFmtId="0" fontId="0" fillId="0" borderId="9" xfId="0" applyBorder="1" applyAlignment="1">
      <alignment horizontal="center" vertical="center"/>
    </xf>
    <xf numFmtId="176" fontId="17" fillId="0" borderId="0" xfId="0" applyNumberFormat="1" applyFont="1" applyAlignment="1">
      <alignment horizontal="left" vertical="center"/>
    </xf>
    <xf numFmtId="0" fontId="0" fillId="0" borderId="0" xfId="0" applyAlignment="1">
      <alignment horizontal="center"/>
    </xf>
    <xf numFmtId="0" fontId="42" fillId="2" borderId="6" xfId="0" applyFont="1" applyFill="1" applyBorder="1" applyAlignment="1">
      <alignment horizontal="left" vertical="center" wrapText="1"/>
    </xf>
    <xf numFmtId="0" fontId="11" fillId="2" borderId="26" xfId="0" applyFont="1" applyFill="1" applyBorder="1" applyAlignment="1">
      <alignment horizontal="center" vertical="center" wrapText="1"/>
    </xf>
    <xf numFmtId="0" fontId="28" fillId="0" borderId="0" xfId="21" applyFont="1" applyAlignment="1">
      <alignment horizontal="center" vertical="center"/>
    </xf>
    <xf numFmtId="0" fontId="12" fillId="0" borderId="0" xfId="14" applyFont="1" applyAlignment="1">
      <alignment horizontal="center" vertical="center"/>
    </xf>
    <xf numFmtId="0" fontId="12" fillId="0" borderId="0" xfId="0" applyFont="1" applyAlignment="1">
      <alignment vertical="center" wrapText="1"/>
    </xf>
    <xf numFmtId="0" fontId="11" fillId="0" borderId="0" xfId="15" applyFont="1">
      <alignment vertical="center"/>
    </xf>
    <xf numFmtId="0" fontId="20" fillId="0" borderId="48" xfId="15" applyFont="1" applyBorder="1" applyAlignment="1">
      <alignment horizontal="justify" vertical="center"/>
    </xf>
    <xf numFmtId="0" fontId="20" fillId="0" borderId="49" xfId="15" applyFont="1" applyBorder="1">
      <alignment vertical="center"/>
    </xf>
    <xf numFmtId="0" fontId="20" fillId="0" borderId="50" xfId="15" applyFont="1" applyBorder="1">
      <alignment vertical="center"/>
    </xf>
    <xf numFmtId="0" fontId="20" fillId="0" borderId="51" xfId="15" applyFont="1" applyBorder="1">
      <alignment vertical="center"/>
    </xf>
    <xf numFmtId="0" fontId="20" fillId="0" borderId="52" xfId="15" applyFont="1" applyBorder="1">
      <alignment vertical="center"/>
    </xf>
    <xf numFmtId="0" fontId="20" fillId="0" borderId="0" xfId="15" applyFont="1" applyAlignment="1">
      <alignment horizontal="right" vertical="center"/>
    </xf>
    <xf numFmtId="0" fontId="20" fillId="0" borderId="24" xfId="15" applyFont="1" applyBorder="1" applyAlignment="1">
      <alignment vertical="center" wrapText="1"/>
    </xf>
    <xf numFmtId="0" fontId="20" fillId="0" borderId="33" xfId="15" applyFont="1" applyBorder="1" applyAlignment="1">
      <alignment vertical="center" wrapText="1"/>
    </xf>
    <xf numFmtId="0" fontId="20" fillId="0" borderId="53" xfId="15" applyFont="1" applyBorder="1" applyAlignment="1">
      <alignment vertical="center" wrapText="1"/>
    </xf>
    <xf numFmtId="0" fontId="20" fillId="0" borderId="17" xfId="15" applyFont="1" applyBorder="1" applyAlignment="1">
      <alignment vertical="center" wrapText="1"/>
    </xf>
    <xf numFmtId="0" fontId="20" fillId="0" borderId="0" xfId="15" applyFont="1" applyAlignment="1">
      <alignment vertical="center" wrapText="1"/>
    </xf>
    <xf numFmtId="0" fontId="20" fillId="0" borderId="7" xfId="15" applyFont="1" applyBorder="1">
      <alignment vertical="center"/>
    </xf>
    <xf numFmtId="0" fontId="20" fillId="0" borderId="7" xfId="15" applyFont="1" applyBorder="1" applyAlignment="1">
      <alignment vertical="center" wrapText="1"/>
    </xf>
    <xf numFmtId="0" fontId="20" fillId="0" borderId="17" xfId="15" applyFont="1" applyBorder="1">
      <alignment vertical="center"/>
    </xf>
    <xf numFmtId="0" fontId="20" fillId="0" borderId="54" xfId="15" applyFont="1" applyBorder="1" applyAlignment="1">
      <alignment vertical="center" wrapText="1"/>
    </xf>
    <xf numFmtId="0" fontId="20" fillId="0" borderId="26" xfId="15" applyFont="1" applyBorder="1" applyAlignment="1">
      <alignment vertical="center" wrapText="1"/>
    </xf>
    <xf numFmtId="0" fontId="20" fillId="0" borderId="12" xfId="15" applyFont="1" applyBorder="1" applyAlignment="1">
      <alignment vertical="center" wrapText="1"/>
    </xf>
    <xf numFmtId="0" fontId="20" fillId="0" borderId="55" xfId="15" applyFont="1" applyBorder="1" applyAlignment="1">
      <alignment horizontal="justify" vertical="center" wrapText="1"/>
    </xf>
    <xf numFmtId="0" fontId="20" fillId="0" borderId="20" xfId="15" applyFont="1" applyBorder="1" applyAlignment="1">
      <alignment horizontal="right" vertical="center" wrapText="1"/>
    </xf>
    <xf numFmtId="0" fontId="20" fillId="0" borderId="56" xfId="15" applyFont="1" applyBorder="1" applyAlignment="1">
      <alignment horizontal="justify" vertical="center" wrapText="1"/>
    </xf>
    <xf numFmtId="0" fontId="20" fillId="0" borderId="0" xfId="15" applyFont="1" applyAlignment="1">
      <alignment vertical="top" wrapText="1"/>
    </xf>
    <xf numFmtId="0" fontId="19" fillId="0" borderId="0" xfId="15" applyFont="1" applyAlignment="1">
      <alignment horizontal="left" vertical="center"/>
    </xf>
    <xf numFmtId="0" fontId="20" fillId="0" borderId="23" xfId="15" applyFont="1" applyBorder="1" applyAlignment="1">
      <alignment horizontal="center" vertical="center" wrapText="1"/>
    </xf>
    <xf numFmtId="0" fontId="20" fillId="0" borderId="23" xfId="15" applyFont="1" applyBorder="1" applyAlignment="1">
      <alignment horizontal="justify" vertical="center" wrapText="1"/>
    </xf>
    <xf numFmtId="0" fontId="20" fillId="0" borderId="57" xfId="15" applyFont="1" applyBorder="1" applyAlignment="1">
      <alignment horizontal="center" vertical="center" wrapText="1"/>
    </xf>
    <xf numFmtId="0" fontId="11" fillId="0" borderId="58" xfId="15" applyFont="1" applyBorder="1" applyAlignment="1">
      <alignment horizontal="left" vertical="center" wrapText="1"/>
    </xf>
    <xf numFmtId="0" fontId="11" fillId="0" borderId="58" xfId="15" applyFont="1" applyBorder="1" applyAlignment="1">
      <alignment horizontal="justify" vertical="center" wrapText="1"/>
    </xf>
    <xf numFmtId="0" fontId="11" fillId="0" borderId="56" xfId="15" applyFont="1" applyBorder="1" applyAlignment="1">
      <alignment horizontal="left" vertical="center" wrapText="1"/>
    </xf>
    <xf numFmtId="0" fontId="19" fillId="0" borderId="0" xfId="15" applyFont="1" applyAlignment="1">
      <alignment horizontal="left" vertical="center" wrapText="1"/>
    </xf>
    <xf numFmtId="0" fontId="11" fillId="0" borderId="0" xfId="16" applyFont="1">
      <alignment vertical="center"/>
    </xf>
    <xf numFmtId="0" fontId="11" fillId="0" borderId="0" xfId="16" applyFont="1" applyAlignment="1">
      <alignment horizontal="left" vertical="center"/>
    </xf>
    <xf numFmtId="0" fontId="20" fillId="0" borderId="0" xfId="16" applyFont="1">
      <alignment vertical="center"/>
    </xf>
    <xf numFmtId="0" fontId="20" fillId="0" borderId="24" xfId="16" applyFont="1" applyBorder="1" applyAlignment="1">
      <alignment horizontal="right" vertical="center" wrapText="1"/>
    </xf>
    <xf numFmtId="0" fontId="20" fillId="0" borderId="23" xfId="16" applyFont="1" applyBorder="1" applyAlignment="1">
      <alignment horizontal="justify" vertical="center" wrapText="1"/>
    </xf>
    <xf numFmtId="0" fontId="20" fillId="0" borderId="23" xfId="16" applyFont="1" applyBorder="1" applyAlignment="1">
      <alignment horizontal="right" vertical="center" wrapText="1"/>
    </xf>
    <xf numFmtId="0" fontId="20" fillId="0" borderId="57" xfId="16" applyFont="1" applyBorder="1" applyAlignment="1">
      <alignment horizontal="justify" vertical="center" wrapText="1"/>
    </xf>
    <xf numFmtId="0" fontId="20" fillId="0" borderId="55" xfId="16" applyFont="1" applyBorder="1" applyAlignment="1">
      <alignment horizontal="justify" vertical="center" wrapText="1"/>
    </xf>
    <xf numFmtId="0" fontId="20" fillId="0" borderId="20" xfId="16" applyFont="1" applyBorder="1" applyAlignment="1">
      <alignment horizontal="right" vertical="center" wrapText="1"/>
    </xf>
    <xf numFmtId="0" fontId="20" fillId="0" borderId="56" xfId="16" applyFont="1" applyBorder="1" applyAlignment="1">
      <alignment horizontal="justify" vertical="center" wrapText="1"/>
    </xf>
    <xf numFmtId="0" fontId="20" fillId="0" borderId="0" xfId="15" applyFont="1" applyAlignment="1">
      <alignment horizontal="center" vertical="center" wrapText="1"/>
    </xf>
    <xf numFmtId="0" fontId="0" fillId="0" borderId="59" xfId="23" applyFont="1" applyBorder="1">
      <alignment vertical="center"/>
    </xf>
    <xf numFmtId="0" fontId="0" fillId="0" borderId="60" xfId="23" applyFont="1" applyBorder="1">
      <alignment vertical="center"/>
    </xf>
    <xf numFmtId="0" fontId="0" fillId="0" borderId="61" xfId="23" applyFont="1" applyBorder="1">
      <alignment vertical="center"/>
    </xf>
    <xf numFmtId="177" fontId="0" fillId="0" borderId="61" xfId="23" applyNumberFormat="1" applyFont="1" applyBorder="1">
      <alignment vertical="center"/>
    </xf>
    <xf numFmtId="0" fontId="0" fillId="0" borderId="61" xfId="23" applyFont="1" applyBorder="1" applyAlignment="1">
      <alignment horizontal="right" vertical="center"/>
    </xf>
    <xf numFmtId="0" fontId="0" fillId="0" borderId="60" xfId="23" applyFont="1" applyBorder="1" applyAlignment="1">
      <alignment horizontal="center" vertical="center"/>
    </xf>
    <xf numFmtId="0" fontId="0" fillId="0" borderId="6" xfId="23" applyFont="1" applyBorder="1">
      <alignment vertical="center"/>
    </xf>
    <xf numFmtId="177" fontId="0" fillId="0" borderId="6" xfId="23" applyNumberFormat="1" applyFont="1" applyBorder="1">
      <alignment vertical="center"/>
    </xf>
    <xf numFmtId="0" fontId="5" fillId="0" borderId="0" xfId="0" applyFont="1" applyAlignment="1">
      <alignment vertical="center" wrapText="1"/>
    </xf>
    <xf numFmtId="0" fontId="11" fillId="2" borderId="11" xfId="0" applyFont="1" applyFill="1" applyBorder="1" applyAlignment="1">
      <alignment horizontal="left" vertical="center"/>
    </xf>
    <xf numFmtId="0" fontId="5" fillId="0" borderId="19" xfId="21" applyBorder="1" applyAlignment="1">
      <alignment horizontal="center" vertical="center"/>
    </xf>
    <xf numFmtId="0" fontId="49" fillId="0" borderId="0" xfId="11" applyFont="1">
      <alignment vertical="center"/>
    </xf>
    <xf numFmtId="0" fontId="0" fillId="0" borderId="11" xfId="0" applyBorder="1" applyAlignment="1">
      <alignment vertical="center"/>
    </xf>
    <xf numFmtId="49" fontId="12" fillId="0" borderId="3" xfId="0" applyNumberFormat="1" applyFont="1" applyBorder="1" applyAlignment="1">
      <alignment horizontal="center" vertical="center"/>
    </xf>
    <xf numFmtId="0" fontId="5" fillId="0" borderId="11" xfId="21" applyBorder="1" applyAlignment="1">
      <alignment vertical="center"/>
    </xf>
    <xf numFmtId="0" fontId="25" fillId="0" borderId="0" xfId="14" applyFont="1" applyAlignment="1">
      <alignment vertical="center"/>
    </xf>
    <xf numFmtId="0" fontId="25" fillId="0" borderId="0" xfId="21" applyFont="1" applyAlignment="1">
      <alignment vertical="center"/>
    </xf>
    <xf numFmtId="0" fontId="25" fillId="0" borderId="0" xfId="16" applyFont="1">
      <alignment vertical="center"/>
    </xf>
    <xf numFmtId="0" fontId="25" fillId="0" borderId="0" xfId="15" applyFont="1">
      <alignment vertical="center"/>
    </xf>
    <xf numFmtId="0" fontId="25" fillId="0" borderId="0" xfId="20" applyFont="1" applyAlignment="1">
      <alignment vertical="center"/>
    </xf>
    <xf numFmtId="0" fontId="18" fillId="0" borderId="0" xfId="0" applyFont="1" applyAlignment="1">
      <alignment vertical="center"/>
    </xf>
    <xf numFmtId="49" fontId="18" fillId="0" borderId="3" xfId="0" applyNumberFormat="1" applyFont="1" applyBorder="1" applyAlignment="1">
      <alignment horizontal="center" vertical="center"/>
    </xf>
    <xf numFmtId="49" fontId="18" fillId="0" borderId="62" xfId="0" applyNumberFormat="1" applyFont="1" applyBorder="1" applyAlignment="1">
      <alignment horizontal="center" vertical="center" wrapText="1"/>
    </xf>
    <xf numFmtId="38" fontId="18" fillId="0" borderId="63" xfId="6" applyFont="1" applyBorder="1" applyAlignment="1">
      <alignment horizontal="center" vertical="center" wrapText="1"/>
    </xf>
    <xf numFmtId="0" fontId="18" fillId="0" borderId="2" xfId="0" applyFont="1" applyBorder="1" applyAlignment="1">
      <alignment horizontal="center" vertical="center" wrapText="1"/>
    </xf>
    <xf numFmtId="177" fontId="12" fillId="0" borderId="64" xfId="6" applyNumberFormat="1" applyFont="1" applyBorder="1" applyAlignment="1">
      <alignment vertical="center"/>
    </xf>
    <xf numFmtId="177" fontId="12" fillId="0" borderId="2" xfId="6" applyNumberFormat="1" applyFont="1" applyBorder="1" applyAlignment="1">
      <alignment vertical="center"/>
    </xf>
    <xf numFmtId="177" fontId="12" fillId="0" borderId="9" xfId="6" applyNumberFormat="1" applyFont="1" applyBorder="1" applyAlignment="1">
      <alignment vertical="center"/>
    </xf>
    <xf numFmtId="177" fontId="12" fillId="0" borderId="65" xfId="6" applyNumberFormat="1" applyFont="1" applyBorder="1" applyAlignment="1">
      <alignment vertical="center"/>
    </xf>
    <xf numFmtId="177" fontId="12" fillId="0" borderId="66" xfId="6" applyNumberFormat="1" applyFont="1" applyBorder="1" applyAlignment="1">
      <alignment vertical="center"/>
    </xf>
    <xf numFmtId="0" fontId="16" fillId="0" borderId="48" xfId="0" applyFont="1" applyBorder="1" applyAlignment="1">
      <alignment horizontal="center" vertical="center"/>
    </xf>
    <xf numFmtId="176" fontId="17" fillId="0" borderId="15" xfId="0" applyNumberFormat="1" applyFont="1" applyBorder="1" applyAlignment="1">
      <alignment horizontal="left" vertical="center"/>
    </xf>
    <xf numFmtId="0" fontId="16" fillId="0" borderId="67" xfId="0" applyFont="1" applyBorder="1" applyAlignment="1">
      <alignment horizontal="center" vertical="center"/>
    </xf>
    <xf numFmtId="176" fontId="17" fillId="0" borderId="68" xfId="0" applyNumberFormat="1" applyFont="1" applyBorder="1" applyAlignment="1">
      <alignment horizontal="left" vertical="center"/>
    </xf>
    <xf numFmtId="185" fontId="12" fillId="0" borderId="9" xfId="0" applyNumberFormat="1" applyFont="1" applyBorder="1" applyAlignment="1">
      <alignment horizontal="right" vertical="center"/>
    </xf>
    <xf numFmtId="185" fontId="12" fillId="0" borderId="11" xfId="0" applyNumberFormat="1" applyFont="1" applyBorder="1" applyAlignment="1">
      <alignment horizontal="right" vertical="center"/>
    </xf>
    <xf numFmtId="185" fontId="12" fillId="0" borderId="10" xfId="0" applyNumberFormat="1" applyFont="1" applyBorder="1" applyAlignment="1">
      <alignment horizontal="right" vertical="center"/>
    </xf>
    <xf numFmtId="49" fontId="12" fillId="0" borderId="69" xfId="0" applyNumberFormat="1" applyFont="1" applyBorder="1" applyAlignment="1">
      <alignment horizontal="center" vertical="center"/>
    </xf>
    <xf numFmtId="0" fontId="0" fillId="0" borderId="27" xfId="21" applyFont="1" applyBorder="1" applyAlignment="1">
      <alignment horizontal="center" vertical="center"/>
    </xf>
    <xf numFmtId="0" fontId="0" fillId="0" borderId="28" xfId="21" applyFont="1" applyBorder="1" applyAlignment="1">
      <alignment horizontal="center" vertical="center"/>
    </xf>
    <xf numFmtId="0" fontId="0" fillId="0" borderId="9" xfId="21" applyFont="1" applyBorder="1" applyAlignment="1">
      <alignment horizontal="center"/>
    </xf>
    <xf numFmtId="177" fontId="0" fillId="0" borderId="4" xfId="6" applyNumberFormat="1" applyFont="1" applyBorder="1" applyAlignment="1">
      <alignment horizontal="right"/>
    </xf>
    <xf numFmtId="0" fontId="25" fillId="0" borderId="0" xfId="21" applyFont="1" applyAlignment="1">
      <alignment horizontal="center"/>
    </xf>
    <xf numFmtId="0" fontId="0" fillId="0" borderId="0" xfId="21" applyFont="1" applyAlignment="1">
      <alignment horizontal="center"/>
    </xf>
    <xf numFmtId="0" fontId="0" fillId="0" borderId="8" xfId="21" applyFont="1" applyBorder="1" applyAlignment="1">
      <alignment horizontal="center"/>
    </xf>
    <xf numFmtId="177" fontId="0" fillId="0" borderId="8" xfId="6" applyNumberFormat="1" applyFont="1" applyBorder="1" applyAlignment="1">
      <alignment horizontal="center"/>
    </xf>
    <xf numFmtId="0" fontId="0" fillId="0" borderId="10" xfId="21" applyFont="1" applyBorder="1" applyAlignment="1">
      <alignment horizontal="center"/>
    </xf>
    <xf numFmtId="177" fontId="0" fillId="0" borderId="0" xfId="6" applyNumberFormat="1" applyFont="1" applyBorder="1" applyAlignment="1">
      <alignment horizontal="center"/>
    </xf>
    <xf numFmtId="0" fontId="50" fillId="0" borderId="0" xfId="21" applyFont="1" applyAlignment="1">
      <alignment horizontal="center"/>
    </xf>
    <xf numFmtId="0" fontId="50" fillId="0" borderId="0" xfId="0" applyFont="1" applyAlignment="1">
      <alignment horizontal="center"/>
    </xf>
    <xf numFmtId="0" fontId="30" fillId="0" borderId="0" xfId="21" applyFont="1" applyAlignment="1">
      <alignment horizontal="center"/>
    </xf>
    <xf numFmtId="0" fontId="31" fillId="0" borderId="0" xfId="21" applyFont="1" applyAlignment="1">
      <alignment horizontal="center"/>
    </xf>
    <xf numFmtId="176" fontId="0" fillId="0" borderId="0" xfId="21" applyNumberFormat="1" applyFont="1" applyAlignment="1">
      <alignment horizontal="center" vertical="center"/>
    </xf>
    <xf numFmtId="177" fontId="0" fillId="0" borderId="10" xfId="21" applyNumberFormat="1" applyFont="1" applyBorder="1" applyAlignment="1">
      <alignment horizontal="right" vertical="center"/>
    </xf>
    <xf numFmtId="177" fontId="0" fillId="0" borderId="9" xfId="21" applyNumberFormat="1" applyFont="1" applyBorder="1" applyAlignment="1">
      <alignment horizontal="right" vertical="center"/>
    </xf>
    <xf numFmtId="0" fontId="0" fillId="0" borderId="0" xfId="0" applyAlignment="1">
      <alignment horizontal="left"/>
    </xf>
    <xf numFmtId="38" fontId="0" fillId="0" borderId="13" xfId="6" applyFont="1" applyBorder="1" applyAlignment="1">
      <alignment vertical="center"/>
    </xf>
    <xf numFmtId="38" fontId="0" fillId="0" borderId="6" xfId="6" applyFont="1" applyBorder="1" applyAlignment="1">
      <alignment vertical="center"/>
    </xf>
    <xf numFmtId="38" fontId="0" fillId="0" borderId="8" xfId="6" applyFont="1" applyBorder="1" applyAlignment="1">
      <alignment vertical="center"/>
    </xf>
    <xf numFmtId="38" fontId="0" fillId="0" borderId="32" xfId="6" applyFont="1" applyBorder="1" applyAlignment="1">
      <alignment vertical="center"/>
    </xf>
    <xf numFmtId="38" fontId="0" fillId="0" borderId="25" xfId="6" applyFont="1" applyBorder="1" applyAlignment="1">
      <alignment vertical="center"/>
    </xf>
    <xf numFmtId="0" fontId="5" fillId="0" borderId="9" xfId="21" applyBorder="1" applyAlignment="1">
      <alignment horizontal="center" vertical="center"/>
    </xf>
    <xf numFmtId="0" fontId="0" fillId="0" borderId="4" xfId="21" applyFont="1" applyBorder="1" applyAlignment="1">
      <alignment horizontal="center" vertical="center" wrapText="1" shrinkToFit="1"/>
    </xf>
    <xf numFmtId="0" fontId="0" fillId="0" borderId="11" xfId="21" applyFont="1" applyBorder="1" applyAlignment="1">
      <alignment horizontal="right" vertical="center"/>
    </xf>
    <xf numFmtId="0" fontId="51" fillId="2" borderId="7" xfId="5" applyFont="1" applyFill="1" applyBorder="1" applyAlignment="1">
      <alignment horizontal="left" vertical="center"/>
    </xf>
    <xf numFmtId="0" fontId="52" fillId="2" borderId="0" xfId="0" applyFont="1" applyFill="1" applyAlignment="1">
      <alignment horizontal="left" vertical="center" wrapText="1"/>
    </xf>
    <xf numFmtId="0" fontId="52" fillId="2" borderId="9" xfId="0" applyFont="1" applyFill="1" applyBorder="1" applyAlignment="1">
      <alignment horizontal="center" vertical="center" wrapText="1"/>
    </xf>
    <xf numFmtId="0" fontId="53" fillId="2" borderId="6" xfId="0" applyFont="1" applyFill="1" applyBorder="1" applyAlignment="1">
      <alignment vertical="center" wrapText="1"/>
    </xf>
    <xf numFmtId="0" fontId="18" fillId="0" borderId="0" xfId="20" applyFont="1" applyAlignment="1">
      <alignment horizontal="left" vertical="center"/>
    </xf>
    <xf numFmtId="0" fontId="5" fillId="0" borderId="0" xfId="18" applyAlignment="1">
      <alignment vertical="center"/>
    </xf>
    <xf numFmtId="0" fontId="27" fillId="0" borderId="0" xfId="20" applyFont="1" applyAlignment="1">
      <alignment horizontal="left" vertical="center"/>
    </xf>
    <xf numFmtId="0" fontId="18" fillId="0" borderId="72" xfId="20" applyFont="1" applyBorder="1" applyAlignment="1">
      <alignment horizontal="center" vertical="center"/>
    </xf>
    <xf numFmtId="0" fontId="18" fillId="0" borderId="6" xfId="20" applyFont="1" applyBorder="1" applyAlignment="1">
      <alignment horizontal="center" vertical="center"/>
    </xf>
    <xf numFmtId="0" fontId="18" fillId="0" borderId="16" xfId="20" applyFont="1" applyBorder="1" applyAlignment="1">
      <alignment horizontal="center" vertical="center"/>
    </xf>
    <xf numFmtId="0" fontId="18" fillId="0" borderId="14" xfId="20" applyFont="1" applyBorder="1" applyAlignment="1">
      <alignment horizontal="center" vertical="center"/>
    </xf>
    <xf numFmtId="38" fontId="18" fillId="0" borderId="14" xfId="6" applyFont="1" applyBorder="1" applyAlignment="1">
      <alignment horizontal="center" vertical="center"/>
    </xf>
    <xf numFmtId="49" fontId="18" fillId="0" borderId="73" xfId="20" applyNumberFormat="1" applyFont="1" applyBorder="1" applyAlignment="1">
      <alignment horizontal="distributed" vertical="center"/>
    </xf>
    <xf numFmtId="49" fontId="18" fillId="0" borderId="61" xfId="20" applyNumberFormat="1" applyFont="1" applyBorder="1" applyAlignment="1">
      <alignment horizontal="distributed" vertical="center"/>
    </xf>
    <xf numFmtId="49" fontId="18" fillId="0" borderId="8" xfId="20" applyNumberFormat="1" applyFont="1" applyBorder="1" applyAlignment="1">
      <alignment vertical="center"/>
    </xf>
    <xf numFmtId="177" fontId="18" fillId="0" borderId="8" xfId="20" applyNumberFormat="1" applyFont="1" applyBorder="1" applyAlignment="1">
      <alignment vertical="center"/>
    </xf>
    <xf numFmtId="177" fontId="18" fillId="0" borderId="8" xfId="6" applyNumberFormat="1" applyFont="1" applyBorder="1" applyAlignment="1">
      <alignment vertical="center"/>
    </xf>
    <xf numFmtId="0" fontId="18" fillId="0" borderId="20" xfId="20" applyFont="1" applyBorder="1" applyAlignment="1">
      <alignment horizontal="center" vertical="center"/>
    </xf>
    <xf numFmtId="49" fontId="18" fillId="0" borderId="55" xfId="20" applyNumberFormat="1" applyFont="1" applyBorder="1" applyAlignment="1">
      <alignment horizontal="distributed" vertical="center"/>
    </xf>
    <xf numFmtId="49" fontId="18" fillId="0" borderId="8" xfId="20" applyNumberFormat="1" applyFont="1" applyBorder="1" applyAlignment="1">
      <alignment horizontal="distributed" vertical="center"/>
    </xf>
    <xf numFmtId="49" fontId="18" fillId="0" borderId="57" xfId="20" applyNumberFormat="1" applyFont="1" applyBorder="1" applyAlignment="1">
      <alignment horizontal="distributed" vertical="center"/>
    </xf>
    <xf numFmtId="49" fontId="18" fillId="0" borderId="23" xfId="20" applyNumberFormat="1" applyFont="1" applyBorder="1" applyAlignment="1">
      <alignment horizontal="distributed" vertical="center"/>
    </xf>
    <xf numFmtId="49" fontId="18" fillId="0" borderId="23" xfId="20" applyNumberFormat="1" applyFont="1" applyBorder="1" applyAlignment="1">
      <alignment vertical="center"/>
    </xf>
    <xf numFmtId="177" fontId="18" fillId="0" borderId="23" xfId="20" applyNumberFormat="1" applyFont="1" applyBorder="1" applyAlignment="1">
      <alignment vertical="center"/>
    </xf>
    <xf numFmtId="177" fontId="18" fillId="0" borderId="23" xfId="6" applyNumberFormat="1" applyFont="1" applyBorder="1" applyAlignment="1">
      <alignment vertical="center"/>
    </xf>
    <xf numFmtId="0" fontId="18" fillId="0" borderId="24" xfId="20" applyFont="1" applyBorder="1" applyAlignment="1">
      <alignment horizontal="center" vertical="center"/>
    </xf>
    <xf numFmtId="177" fontId="18" fillId="0" borderId="24" xfId="20" applyNumberFormat="1" applyFont="1" applyBorder="1" applyAlignment="1">
      <alignment vertical="center"/>
    </xf>
    <xf numFmtId="177" fontId="18" fillId="0" borderId="33" xfId="6" applyNumberFormat="1" applyFont="1" applyBorder="1" applyAlignment="1">
      <alignment vertical="center"/>
    </xf>
    <xf numFmtId="0" fontId="18" fillId="0" borderId="44" xfId="20" applyFont="1" applyBorder="1" applyAlignment="1">
      <alignment horizontal="center" vertical="center"/>
    </xf>
    <xf numFmtId="178" fontId="18" fillId="0" borderId="0" xfId="20" applyNumberFormat="1" applyFont="1" applyAlignment="1">
      <alignment vertical="center"/>
    </xf>
    <xf numFmtId="177" fontId="18" fillId="0" borderId="0" xfId="6" applyNumberFormat="1" applyFont="1" applyAlignment="1">
      <alignment vertical="center"/>
    </xf>
    <xf numFmtId="0" fontId="18" fillId="0" borderId="0" xfId="20" applyFont="1" applyAlignment="1">
      <alignment horizontal="center" vertical="center"/>
    </xf>
    <xf numFmtId="0" fontId="16" fillId="0" borderId="0" xfId="18" applyFont="1" applyAlignment="1">
      <alignment vertical="center"/>
    </xf>
    <xf numFmtId="0" fontId="17" fillId="0" borderId="0" xfId="18" applyFont="1" applyAlignment="1">
      <alignment vertical="center"/>
    </xf>
    <xf numFmtId="0" fontId="5" fillId="0" borderId="74" xfId="21" applyBorder="1" applyAlignment="1">
      <alignment horizontal="center" vertical="center" wrapText="1"/>
    </xf>
    <xf numFmtId="0" fontId="5" fillId="0" borderId="10" xfId="21" applyBorder="1" applyAlignment="1">
      <alignment horizontal="center" vertical="center"/>
    </xf>
    <xf numFmtId="0" fontId="5" fillId="0" borderId="11" xfId="21" applyBorder="1" applyAlignment="1">
      <alignment horizontal="center" vertical="center"/>
    </xf>
    <xf numFmtId="0" fontId="5" fillId="0" borderId="8" xfId="21" applyBorder="1" applyAlignment="1">
      <alignment horizontal="center" vertical="center"/>
    </xf>
    <xf numFmtId="0" fontId="5" fillId="0" borderId="2" xfId="21" applyBorder="1" applyAlignment="1">
      <alignment horizontal="center" vertical="center"/>
    </xf>
    <xf numFmtId="0" fontId="5" fillId="0" borderId="7" xfId="21" applyBorder="1" applyAlignment="1">
      <alignment vertical="center"/>
    </xf>
    <xf numFmtId="0" fontId="5" fillId="0" borderId="75" xfId="21" applyBorder="1" applyAlignment="1">
      <alignment vertical="center"/>
    </xf>
    <xf numFmtId="0" fontId="5" fillId="0" borderId="6" xfId="21" applyBorder="1" applyAlignment="1">
      <alignment vertical="center"/>
    </xf>
    <xf numFmtId="177" fontId="5" fillId="0" borderId="6" xfId="21" applyNumberFormat="1" applyBorder="1" applyAlignment="1">
      <alignment vertical="center"/>
    </xf>
    <xf numFmtId="177" fontId="5" fillId="0" borderId="2" xfId="21" applyNumberFormat="1" applyBorder="1" applyAlignment="1">
      <alignment vertical="center"/>
    </xf>
    <xf numFmtId="0" fontId="5" fillId="0" borderId="5" xfId="21" applyBorder="1" applyAlignment="1">
      <alignment vertical="center"/>
    </xf>
    <xf numFmtId="0" fontId="5" fillId="0" borderId="76" xfId="21" applyBorder="1" applyAlignment="1">
      <alignment vertical="center"/>
    </xf>
    <xf numFmtId="0" fontId="5" fillId="0" borderId="11" xfId="16" applyBorder="1">
      <alignment vertical="center"/>
    </xf>
    <xf numFmtId="0" fontId="5" fillId="0" borderId="9" xfId="16" applyBorder="1">
      <alignment vertical="center"/>
    </xf>
    <xf numFmtId="0" fontId="5" fillId="0" borderId="9" xfId="15" applyBorder="1">
      <alignment vertical="center"/>
    </xf>
    <xf numFmtId="0" fontId="5" fillId="0" borderId="77" xfId="15" applyBorder="1">
      <alignment vertical="center"/>
    </xf>
    <xf numFmtId="0" fontId="5" fillId="0" borderId="0" xfId="16" applyAlignment="1">
      <alignment horizontal="left" vertical="center"/>
    </xf>
    <xf numFmtId="0" fontId="48" fillId="0" borderId="0" xfId="11" applyFont="1">
      <alignment vertical="center"/>
    </xf>
    <xf numFmtId="0" fontId="48" fillId="0" borderId="0" xfId="11" applyFont="1" applyAlignment="1">
      <alignment horizontal="right" vertical="center"/>
    </xf>
    <xf numFmtId="0" fontId="54" fillId="0" borderId="0" xfId="11" applyFont="1" applyAlignment="1">
      <alignment horizontal="center" vertical="center"/>
    </xf>
    <xf numFmtId="0" fontId="55" fillId="0" borderId="0" xfId="11" applyFont="1" applyAlignment="1"/>
    <xf numFmtId="0" fontId="56" fillId="0" borderId="0" xfId="11" applyFont="1" applyAlignment="1">
      <alignment horizontal="center" vertical="center"/>
    </xf>
    <xf numFmtId="0" fontId="55" fillId="0" borderId="0" xfId="11" applyFont="1">
      <alignment vertical="center"/>
    </xf>
    <xf numFmtId="0" fontId="55" fillId="0" borderId="0" xfId="11" applyFont="1" applyAlignment="1">
      <alignment vertical="top"/>
    </xf>
    <xf numFmtId="0" fontId="48" fillId="0" borderId="12" xfId="11" applyFont="1" applyBorder="1">
      <alignment vertical="center"/>
    </xf>
    <xf numFmtId="0" fontId="49" fillId="0" borderId="26" xfId="11" applyFont="1" applyBorder="1">
      <alignment vertical="center"/>
    </xf>
    <xf numFmtId="0" fontId="48" fillId="0" borderId="26" xfId="11" applyFont="1" applyBorder="1">
      <alignment vertical="center"/>
    </xf>
    <xf numFmtId="0" fontId="49" fillId="0" borderId="13" xfId="11" applyFont="1" applyBorder="1">
      <alignment vertical="center"/>
    </xf>
    <xf numFmtId="0" fontId="48" fillId="0" borderId="5" xfId="11" applyFont="1" applyBorder="1">
      <alignment vertical="center"/>
    </xf>
    <xf numFmtId="0" fontId="49" fillId="0" borderId="11" xfId="11" applyFont="1" applyBorder="1">
      <alignment vertical="center"/>
    </xf>
    <xf numFmtId="0" fontId="48" fillId="0" borderId="11" xfId="11" applyFont="1" applyBorder="1">
      <alignment vertical="center"/>
    </xf>
    <xf numFmtId="0" fontId="49" fillId="0" borderId="8" xfId="11" applyFont="1" applyBorder="1">
      <alignment vertical="center"/>
    </xf>
    <xf numFmtId="38" fontId="48" fillId="0" borderId="26" xfId="9" applyFont="1" applyBorder="1" applyAlignment="1">
      <alignment vertical="center"/>
    </xf>
    <xf numFmtId="0" fontId="48" fillId="0" borderId="13" xfId="11" applyFont="1" applyBorder="1">
      <alignment vertical="center"/>
    </xf>
    <xf numFmtId="0" fontId="48" fillId="0" borderId="7" xfId="11" applyFont="1" applyBorder="1">
      <alignment vertical="center"/>
    </xf>
    <xf numFmtId="38" fontId="48" fillId="0" borderId="0" xfId="9" applyFont="1" applyBorder="1" applyAlignment="1">
      <alignment vertical="center"/>
    </xf>
    <xf numFmtId="0" fontId="48" fillId="0" borderId="6" xfId="11" applyFont="1" applyBorder="1">
      <alignment vertical="center"/>
    </xf>
    <xf numFmtId="38" fontId="48" fillId="0" borderId="11" xfId="9" applyFont="1" applyBorder="1" applyAlignment="1">
      <alignment vertical="center"/>
    </xf>
    <xf numFmtId="0" fontId="48" fillId="0" borderId="8" xfId="11" applyFont="1" applyBorder="1">
      <alignment vertical="center"/>
    </xf>
    <xf numFmtId="0" fontId="49" fillId="0" borderId="12" xfId="11" applyFont="1" applyBorder="1">
      <alignment vertical="center"/>
    </xf>
    <xf numFmtId="0" fontId="49" fillId="0" borderId="5" xfId="11" applyFont="1" applyBorder="1">
      <alignment vertical="center"/>
    </xf>
    <xf numFmtId="49" fontId="12" fillId="0" borderId="0" xfId="13" applyNumberFormat="1" applyFont="1" applyAlignment="1">
      <alignment horizontal="left"/>
    </xf>
    <xf numFmtId="57" fontId="12" fillId="0" borderId="0" xfId="13" applyNumberFormat="1" applyFont="1" applyAlignment="1">
      <alignment horizontal="left"/>
    </xf>
    <xf numFmtId="0" fontId="12" fillId="0" borderId="0" xfId="21" applyFont="1" applyAlignment="1">
      <alignment horizontal="right" vertical="center"/>
    </xf>
    <xf numFmtId="0" fontId="27" fillId="0" borderId="0" xfId="13" applyFont="1" applyAlignment="1"/>
    <xf numFmtId="0" fontId="12" fillId="0" borderId="0" xfId="13" applyFont="1" applyAlignment="1">
      <alignment horizontal="right"/>
    </xf>
    <xf numFmtId="57" fontId="12" fillId="0" borderId="11" xfId="13" applyNumberFormat="1" applyFont="1" applyBorder="1" applyAlignment="1">
      <alignment horizontal="left"/>
    </xf>
    <xf numFmtId="0" fontId="12" fillId="0" borderId="11" xfId="13" applyFont="1" applyBorder="1" applyAlignment="1">
      <alignment horizontal="left"/>
    </xf>
    <xf numFmtId="14" fontId="5" fillId="0" borderId="0" xfId="13" applyNumberFormat="1" applyAlignment="1">
      <alignment horizontal="left"/>
    </xf>
    <xf numFmtId="0" fontId="11" fillId="2" borderId="0" xfId="0" applyFont="1" applyFill="1" applyAlignment="1">
      <alignment horizontal="left" vertical="center" shrinkToFit="1"/>
    </xf>
    <xf numFmtId="0" fontId="0" fillId="2" borderId="0" xfId="0" applyFill="1" applyAlignment="1">
      <alignment horizontal="left" vertical="center"/>
    </xf>
    <xf numFmtId="0" fontId="0" fillId="2" borderId="0" xfId="0" applyFill="1" applyAlignment="1">
      <alignment vertical="center" wrapText="1"/>
    </xf>
    <xf numFmtId="0" fontId="57" fillId="0" borderId="0" xfId="0" applyFont="1" applyAlignment="1">
      <alignment vertical="center"/>
    </xf>
    <xf numFmtId="0" fontId="33" fillId="0" borderId="0" xfId="10" applyAlignment="1">
      <alignment vertical="center"/>
    </xf>
    <xf numFmtId="0" fontId="0" fillId="0" borderId="13" xfId="0" applyBorder="1" applyAlignment="1">
      <alignment vertical="center"/>
    </xf>
    <xf numFmtId="0" fontId="0" fillId="0" borderId="7" xfId="0" applyBorder="1" applyAlignment="1">
      <alignment vertical="center"/>
    </xf>
    <xf numFmtId="0" fontId="0" fillId="0" borderId="6" xfId="0" applyBorder="1" applyAlignment="1">
      <alignment vertical="center"/>
    </xf>
    <xf numFmtId="0" fontId="0" fillId="0" borderId="0" xfId="0" applyAlignment="1">
      <alignment horizontal="center" vertical="center"/>
    </xf>
    <xf numFmtId="0" fontId="11" fillId="0" borderId="0" xfId="0" applyFont="1" applyAlignment="1">
      <alignment vertical="center"/>
    </xf>
    <xf numFmtId="177" fontId="5" fillId="4" borderId="21" xfId="21" applyNumberFormat="1" applyFill="1" applyBorder="1" applyAlignment="1">
      <alignment vertical="center"/>
    </xf>
    <xf numFmtId="177" fontId="5" fillId="4" borderId="78" xfId="8" applyNumberFormat="1" applyFont="1" applyFill="1" applyBorder="1" applyAlignment="1">
      <alignment vertical="center"/>
    </xf>
    <xf numFmtId="0" fontId="58" fillId="0" borderId="0" xfId="15" applyFont="1">
      <alignment vertical="center"/>
    </xf>
    <xf numFmtId="0" fontId="59" fillId="0" borderId="0" xfId="13" applyFont="1" applyAlignment="1">
      <alignment horizontal="left"/>
    </xf>
    <xf numFmtId="0" fontId="60" fillId="0" borderId="0" xfId="13" applyFont="1" applyAlignment="1"/>
    <xf numFmtId="0" fontId="19" fillId="2" borderId="13" xfId="0" applyFont="1" applyFill="1" applyBorder="1" applyAlignment="1">
      <alignment horizontal="left" vertical="center" wrapText="1"/>
    </xf>
    <xf numFmtId="31" fontId="0" fillId="0" borderId="0" xfId="0" applyNumberFormat="1" applyAlignment="1">
      <alignment vertical="center"/>
    </xf>
    <xf numFmtId="31" fontId="0" fillId="0" borderId="0" xfId="0" applyNumberFormat="1" applyAlignment="1">
      <alignment horizontal="right" vertical="center"/>
    </xf>
    <xf numFmtId="0" fontId="0" fillId="0" borderId="12" xfId="0" applyBorder="1" applyAlignment="1">
      <alignment vertical="center"/>
    </xf>
    <xf numFmtId="0" fontId="0" fillId="0" borderId="26" xfId="0" applyBorder="1" applyAlignment="1">
      <alignment vertical="center"/>
    </xf>
    <xf numFmtId="0" fontId="0" fillId="0" borderId="5" xfId="0" applyBorder="1" applyAlignment="1">
      <alignment vertical="center"/>
    </xf>
    <xf numFmtId="0" fontId="11" fillId="0" borderId="11" xfId="0" applyFont="1" applyBorder="1" applyAlignment="1">
      <alignment vertical="center"/>
    </xf>
    <xf numFmtId="0" fontId="19" fillId="0" borderId="10" xfId="10" applyFont="1" applyBorder="1" applyAlignment="1">
      <alignment horizontal="left" vertical="center" wrapText="1"/>
    </xf>
    <xf numFmtId="0" fontId="40" fillId="2" borderId="9" xfId="0" applyFont="1" applyFill="1" applyBorder="1" applyAlignment="1">
      <alignment horizontal="left" vertical="center" shrinkToFit="1"/>
    </xf>
    <xf numFmtId="0" fontId="5" fillId="0" borderId="3" xfId="21" applyBorder="1" applyAlignment="1">
      <alignment horizontal="center" vertical="center"/>
    </xf>
    <xf numFmtId="0" fontId="5" fillId="0" borderId="8" xfId="21" applyBorder="1" applyAlignment="1">
      <alignment horizontal="right" vertical="center"/>
    </xf>
    <xf numFmtId="38" fontId="5" fillId="0" borderId="10" xfId="6" applyFont="1" applyBorder="1" applyAlignment="1">
      <alignment vertical="center"/>
    </xf>
    <xf numFmtId="0" fontId="20" fillId="0" borderId="0" xfId="15" applyFont="1" applyAlignment="1">
      <alignment horizontal="left" vertical="center"/>
    </xf>
    <xf numFmtId="0" fontId="65" fillId="0" borderId="0" xfId="0" applyFont="1" applyAlignment="1">
      <alignment horizontal="justify" vertical="center" wrapText="1"/>
    </xf>
    <xf numFmtId="0" fontId="64" fillId="0" borderId="0" xfId="0" applyFont="1" applyAlignment="1">
      <alignment vertical="center" wrapText="1"/>
    </xf>
    <xf numFmtId="0" fontId="65" fillId="0" borderId="0" xfId="0" applyFont="1" applyAlignment="1">
      <alignment horizontal="left" vertical="center" wrapText="1"/>
    </xf>
    <xf numFmtId="0" fontId="65" fillId="0" borderId="0" xfId="0" applyFont="1" applyAlignment="1">
      <alignment horizontal="center" vertical="center" wrapText="1"/>
    </xf>
    <xf numFmtId="0" fontId="63" fillId="0" borderId="11" xfId="0" applyFont="1" applyBorder="1" applyAlignment="1">
      <alignment horizontal="justify" vertical="center"/>
    </xf>
    <xf numFmtId="0" fontId="0" fillId="0" borderId="11" xfId="0" applyBorder="1"/>
    <xf numFmtId="0" fontId="63" fillId="0" borderId="9" xfId="0" applyFont="1" applyBorder="1" applyAlignment="1">
      <alignment horizontal="center" vertical="center" wrapText="1"/>
    </xf>
    <xf numFmtId="0" fontId="63" fillId="0" borderId="4" xfId="0" applyFont="1" applyBorder="1" applyAlignment="1">
      <alignment horizontal="center" vertical="center" wrapText="1"/>
    </xf>
    <xf numFmtId="0" fontId="63" fillId="0" borderId="9" xfId="0" applyFont="1" applyBorder="1" applyAlignment="1">
      <alignment horizontal="justify" vertical="center" wrapText="1"/>
    </xf>
    <xf numFmtId="0" fontId="63" fillId="0" borderId="4" xfId="0" applyFont="1" applyBorder="1" applyAlignment="1">
      <alignment horizontal="justify" vertical="center" wrapText="1"/>
    </xf>
    <xf numFmtId="0" fontId="63" fillId="0" borderId="25" xfId="0" applyFont="1" applyBorder="1" applyAlignment="1">
      <alignment horizontal="justify" vertical="center" wrapText="1"/>
    </xf>
    <xf numFmtId="0" fontId="63" fillId="0" borderId="32" xfId="0" applyFont="1" applyBorder="1" applyAlignment="1">
      <alignment horizontal="justify" vertical="center" wrapText="1"/>
    </xf>
    <xf numFmtId="0" fontId="63" fillId="0" borderId="6" xfId="0" applyFont="1" applyBorder="1" applyAlignment="1">
      <alignment horizontal="justify" vertical="center" wrapText="1"/>
    </xf>
    <xf numFmtId="0" fontId="63" fillId="0" borderId="10" xfId="0" applyFont="1" applyBorder="1" applyAlignment="1">
      <alignment horizontal="justify" vertical="center" wrapText="1"/>
    </xf>
    <xf numFmtId="0" fontId="40" fillId="0" borderId="26" xfId="0" applyFont="1" applyBorder="1"/>
    <xf numFmtId="0" fontId="63" fillId="0" borderId="8" xfId="0" applyFont="1" applyBorder="1" applyAlignment="1">
      <alignment horizontal="justify" vertical="center" wrapText="1"/>
    </xf>
    <xf numFmtId="0" fontId="63" fillId="0" borderId="9" xfId="0" applyFont="1" applyBorder="1" applyAlignment="1">
      <alignment horizontal="left" vertical="center" wrapText="1"/>
    </xf>
    <xf numFmtId="0" fontId="63" fillId="0" borderId="13" xfId="0" applyFont="1" applyBorder="1" applyAlignment="1">
      <alignment horizontal="justify" vertical="center" wrapText="1"/>
    </xf>
    <xf numFmtId="10" fontId="0" fillId="0" borderId="8" xfId="21" applyNumberFormat="1" applyFont="1" applyBorder="1" applyAlignment="1">
      <alignment vertical="center"/>
    </xf>
    <xf numFmtId="0" fontId="63" fillId="0" borderId="10" xfId="0" applyFont="1" applyBorder="1" applyAlignment="1">
      <alignment horizontal="center" vertical="center" wrapText="1"/>
    </xf>
    <xf numFmtId="0" fontId="0" fillId="0" borderId="0" xfId="21" applyFont="1" applyAlignment="1">
      <alignment horizontal="left"/>
    </xf>
    <xf numFmtId="177" fontId="0" fillId="0" borderId="0" xfId="6" applyNumberFormat="1" applyFont="1" applyBorder="1" applyAlignment="1">
      <alignment horizontal="right"/>
    </xf>
    <xf numFmtId="177" fontId="0" fillId="0" borderId="0" xfId="21" applyNumberFormat="1" applyFont="1" applyAlignment="1">
      <alignment horizontal="right"/>
    </xf>
    <xf numFmtId="0" fontId="0" fillId="0" borderId="9" xfId="21" applyFont="1" applyBorder="1" applyAlignment="1">
      <alignment vertical="center"/>
    </xf>
    <xf numFmtId="0" fontId="5" fillId="0" borderId="9" xfId="21" applyBorder="1" applyAlignment="1">
      <alignment vertical="center"/>
    </xf>
    <xf numFmtId="177" fontId="0" fillId="0" borderId="9" xfId="21" applyNumberFormat="1" applyFont="1" applyBorder="1" applyAlignment="1">
      <alignment vertical="center"/>
    </xf>
    <xf numFmtId="0" fontId="0" fillId="5" borderId="0" xfId="0" applyFill="1"/>
    <xf numFmtId="0" fontId="0" fillId="3" borderId="0" xfId="0" applyFill="1"/>
    <xf numFmtId="0" fontId="25" fillId="3" borderId="0" xfId="0" applyFont="1" applyFill="1"/>
    <xf numFmtId="0" fontId="0" fillId="3" borderId="0" xfId="24" applyFont="1" applyFill="1">
      <alignment vertical="center"/>
    </xf>
    <xf numFmtId="0" fontId="0" fillId="3" borderId="0" xfId="24" applyFont="1" applyFill="1" applyAlignment="1">
      <alignment horizontal="right" vertical="center"/>
    </xf>
    <xf numFmtId="0" fontId="0" fillId="3" borderId="0" xfId="24" applyFont="1" applyFill="1" applyAlignment="1">
      <alignment horizontal="center" vertical="center"/>
    </xf>
    <xf numFmtId="0" fontId="0" fillId="5" borderId="0" xfId="24" applyFont="1" applyFill="1" applyAlignment="1">
      <alignment horizontal="center" vertical="center"/>
    </xf>
    <xf numFmtId="0" fontId="0" fillId="5" borderId="0" xfId="0" applyFill="1" applyAlignment="1">
      <alignment horizontal="right"/>
    </xf>
    <xf numFmtId="0" fontId="0" fillId="3" borderId="0" xfId="0" applyFill="1" applyAlignment="1">
      <alignment horizontal="right"/>
    </xf>
    <xf numFmtId="0" fontId="27" fillId="5" borderId="0" xfId="0" applyFont="1" applyFill="1"/>
    <xf numFmtId="0" fontId="0" fillId="5" borderId="0" xfId="24" applyFont="1" applyFill="1" applyAlignment="1">
      <alignment horizontal="right" vertical="center"/>
    </xf>
    <xf numFmtId="0" fontId="0" fillId="5" borderId="12" xfId="0" applyFill="1" applyBorder="1" applyAlignment="1">
      <alignment horizontal="left"/>
    </xf>
    <xf numFmtId="0" fontId="0" fillId="5" borderId="26" xfId="0" applyFill="1" applyBorder="1"/>
    <xf numFmtId="0" fontId="0" fillId="5" borderId="13" xfId="0" applyFill="1" applyBorder="1"/>
    <xf numFmtId="0" fontId="20" fillId="3" borderId="0" xfId="24" applyFont="1" applyFill="1">
      <alignment vertical="center"/>
    </xf>
    <xf numFmtId="0" fontId="0" fillId="5" borderId="7" xfId="0" applyFill="1" applyBorder="1"/>
    <xf numFmtId="0" fontId="0" fillId="5" borderId="6" xfId="0" applyFill="1" applyBorder="1"/>
    <xf numFmtId="0" fontId="0" fillId="5" borderId="0" xfId="24" applyFont="1" applyFill="1">
      <alignment vertical="center"/>
    </xf>
    <xf numFmtId="0" fontId="11" fillId="3" borderId="31" xfId="24" applyFont="1" applyFill="1" applyBorder="1" applyAlignment="1">
      <alignment horizontal="center" vertical="top"/>
    </xf>
    <xf numFmtId="0" fontId="25" fillId="3" borderId="0" xfId="24" applyFont="1" applyFill="1" applyAlignment="1">
      <alignment horizontal="center" vertical="center"/>
    </xf>
    <xf numFmtId="0" fontId="25" fillId="5" borderId="0" xfId="24" applyFont="1" applyFill="1" applyAlignment="1">
      <alignment horizontal="center" vertical="center"/>
    </xf>
    <xf numFmtId="176" fontId="0" fillId="5" borderId="7" xfId="0" applyNumberFormat="1" applyFill="1" applyBorder="1"/>
    <xf numFmtId="179" fontId="0" fillId="5" borderId="0" xfId="0" applyNumberFormat="1" applyFill="1"/>
    <xf numFmtId="178" fontId="0" fillId="5" borderId="0" xfId="0" applyNumberFormat="1" applyFill="1"/>
    <xf numFmtId="0" fontId="0" fillId="3" borderId="0" xfId="24" applyFont="1" applyFill="1" applyAlignment="1">
      <alignment horizontal="left" vertical="center" wrapText="1"/>
    </xf>
    <xf numFmtId="0" fontId="0" fillId="5" borderId="0" xfId="24" applyFont="1" applyFill="1" applyAlignment="1">
      <alignment horizontal="left" vertical="center" wrapText="1"/>
    </xf>
    <xf numFmtId="0" fontId="0" fillId="5" borderId="8" xfId="0" applyFill="1" applyBorder="1"/>
    <xf numFmtId="0" fontId="0" fillId="5" borderId="32" xfId="0" applyFill="1" applyBorder="1" applyAlignment="1">
      <alignment horizontal="left"/>
    </xf>
    <xf numFmtId="0" fontId="0" fillId="3" borderId="0" xfId="24" applyFont="1" applyFill="1" applyAlignment="1">
      <alignment horizontal="center" vertical="center" wrapText="1"/>
    </xf>
    <xf numFmtId="0" fontId="0" fillId="5" borderId="0" xfId="24" applyFont="1" applyFill="1" applyAlignment="1">
      <alignment horizontal="center" vertical="center" wrapText="1"/>
    </xf>
    <xf numFmtId="0" fontId="0" fillId="3" borderId="0" xfId="24" applyFont="1" applyFill="1" applyAlignment="1">
      <alignment horizontal="left" vertical="center"/>
    </xf>
    <xf numFmtId="0" fontId="10" fillId="5" borderId="0" xfId="0" applyFont="1" applyFill="1"/>
    <xf numFmtId="38" fontId="0" fillId="5" borderId="70" xfId="6" applyFont="1" applyFill="1" applyBorder="1" applyAlignment="1">
      <alignment horizontal="center" vertical="center" wrapText="1"/>
    </xf>
    <xf numFmtId="180" fontId="0" fillId="5" borderId="70" xfId="6" applyNumberFormat="1" applyFont="1" applyFill="1" applyBorder="1" applyAlignment="1">
      <alignment horizontal="right" vertical="center" wrapText="1"/>
    </xf>
    <xf numFmtId="0" fontId="0" fillId="5" borderId="70" xfId="0" applyFill="1" applyBorder="1" applyAlignment="1">
      <alignment horizontal="right" vertical="center" wrapText="1"/>
    </xf>
    <xf numFmtId="0" fontId="0" fillId="5" borderId="70" xfId="0" applyFill="1" applyBorder="1" applyAlignment="1">
      <alignment horizontal="left" vertical="center" wrapText="1"/>
    </xf>
    <xf numFmtId="0" fontId="18" fillId="3" borderId="0" xfId="24" applyFont="1" applyFill="1">
      <alignment vertical="center"/>
    </xf>
    <xf numFmtId="0" fontId="0" fillId="3" borderId="46" xfId="24" applyFont="1" applyFill="1" applyBorder="1">
      <alignment vertical="center"/>
    </xf>
    <xf numFmtId="0" fontId="18" fillId="5" borderId="0" xfId="24" applyFont="1" applyFill="1">
      <alignment vertical="center"/>
    </xf>
    <xf numFmtId="0" fontId="18" fillId="3" borderId="0" xfId="24" applyFont="1" applyFill="1" applyAlignment="1">
      <alignment horizontal="right" vertical="center"/>
    </xf>
    <xf numFmtId="0" fontId="18" fillId="3" borderId="46" xfId="24" applyFont="1" applyFill="1" applyBorder="1">
      <alignment vertical="center"/>
    </xf>
    <xf numFmtId="176" fontId="0" fillId="5" borderId="70" xfId="0" applyNumberFormat="1" applyFill="1" applyBorder="1" applyAlignment="1">
      <alignment horizontal="right" vertical="center" wrapText="1"/>
    </xf>
    <xf numFmtId="0" fontId="19" fillId="3" borderId="0" xfId="24" applyFont="1" applyFill="1">
      <alignment vertical="center"/>
    </xf>
    <xf numFmtId="0" fontId="19" fillId="5" borderId="0" xfId="24" applyFont="1" applyFill="1">
      <alignment vertical="center"/>
    </xf>
    <xf numFmtId="0" fontId="0" fillId="3" borderId="0" xfId="0" applyFill="1" applyAlignment="1">
      <alignment vertical="top" wrapText="1"/>
    </xf>
    <xf numFmtId="0" fontId="12" fillId="5" borderId="0" xfId="24" applyFont="1" applyFill="1" applyAlignment="1">
      <alignment horizontal="left" vertical="center"/>
    </xf>
    <xf numFmtId="0" fontId="10" fillId="5" borderId="0" xfId="24" applyFont="1" applyFill="1" applyAlignment="1">
      <alignment horizontal="left" vertical="center"/>
    </xf>
    <xf numFmtId="0" fontId="0" fillId="3" borderId="11" xfId="24" applyFont="1" applyFill="1" applyBorder="1">
      <alignment vertical="center"/>
    </xf>
    <xf numFmtId="0" fontId="0" fillId="3" borderId="11" xfId="0" applyFill="1" applyBorder="1" applyAlignment="1">
      <alignment horizontal="right"/>
    </xf>
    <xf numFmtId="0" fontId="0" fillId="3" borderId="47" xfId="24" applyFont="1" applyFill="1" applyBorder="1">
      <alignment vertical="center"/>
    </xf>
    <xf numFmtId="0" fontId="18" fillId="3" borderId="0" xfId="24" applyFont="1" applyFill="1" applyAlignment="1">
      <alignment vertical="top" wrapText="1" shrinkToFit="1"/>
    </xf>
    <xf numFmtId="0" fontId="18" fillId="3" borderId="0" xfId="24" applyFont="1" applyFill="1" applyAlignment="1">
      <alignment vertical="center" shrinkToFit="1"/>
    </xf>
    <xf numFmtId="0" fontId="18" fillId="3" borderId="0" xfId="24" applyFont="1" applyFill="1" applyAlignment="1">
      <alignment vertical="top" shrinkToFit="1"/>
    </xf>
    <xf numFmtId="0" fontId="18" fillId="5" borderId="0" xfId="24" applyFont="1" applyFill="1" applyAlignment="1">
      <alignment vertical="center" shrinkToFit="1"/>
    </xf>
    <xf numFmtId="49" fontId="18" fillId="3" borderId="0" xfId="24" applyNumberFormat="1" applyFont="1" applyFill="1" applyAlignment="1">
      <alignment horizontal="center" vertical="center" wrapText="1" shrinkToFit="1"/>
    </xf>
    <xf numFmtId="0" fontId="18" fillId="3" borderId="0" xfId="24" applyFont="1" applyFill="1" applyAlignment="1">
      <alignment horizontal="left" vertical="center" wrapText="1" shrinkToFit="1"/>
    </xf>
    <xf numFmtId="0" fontId="18" fillId="5" borderId="0" xfId="24" applyFont="1" applyFill="1" applyAlignment="1">
      <alignment horizontal="left" vertical="center" wrapText="1" shrinkToFit="1"/>
    </xf>
    <xf numFmtId="49" fontId="18" fillId="3" borderId="0" xfId="24" applyNumberFormat="1" applyFont="1" applyFill="1" applyAlignment="1">
      <alignment horizontal="center" vertical="center" shrinkToFit="1"/>
    </xf>
    <xf numFmtId="0" fontId="18" fillId="3" borderId="0" xfId="24" applyFont="1" applyFill="1" applyAlignment="1">
      <alignment horizontal="left" vertical="center" shrinkToFit="1"/>
    </xf>
    <xf numFmtId="0" fontId="18" fillId="3" borderId="0" xfId="24" applyFont="1" applyFill="1" applyAlignment="1">
      <alignment horizontal="center" vertical="center" shrinkToFit="1"/>
    </xf>
    <xf numFmtId="0" fontId="5" fillId="3" borderId="0" xfId="24" applyFill="1" applyAlignment="1">
      <alignment horizontal="right" vertical="center"/>
    </xf>
    <xf numFmtId="0" fontId="26" fillId="3" borderId="0" xfId="24" applyFont="1" applyFill="1" applyAlignment="1">
      <alignment horizontal="center" vertical="center"/>
    </xf>
    <xf numFmtId="49" fontId="18" fillId="3" borderId="0" xfId="24" applyNumberFormat="1" applyFont="1" applyFill="1" applyAlignment="1">
      <alignment horizontal="right" vertical="center" wrapText="1" shrinkToFit="1"/>
    </xf>
    <xf numFmtId="49" fontId="18" fillId="3" borderId="0" xfId="24" applyNumberFormat="1" applyFont="1" applyFill="1" applyAlignment="1">
      <alignment horizontal="right" vertical="center" shrinkToFit="1"/>
    </xf>
    <xf numFmtId="49" fontId="18" fillId="3" borderId="0" xfId="0" applyNumberFormat="1" applyFont="1" applyFill="1" applyAlignment="1">
      <alignment horizontal="right" vertical="center" wrapText="1"/>
    </xf>
    <xf numFmtId="49" fontId="0" fillId="3" borderId="0" xfId="0" applyNumberFormat="1" applyFill="1" applyAlignment="1">
      <alignment horizontal="right" vertical="center"/>
    </xf>
    <xf numFmtId="0" fontId="18" fillId="3" borderId="0" xfId="24" applyFont="1" applyFill="1" applyAlignment="1">
      <alignment horizontal="right" vertical="center" shrinkToFit="1"/>
    </xf>
    <xf numFmtId="0" fontId="18" fillId="3" borderId="0" xfId="24" applyFont="1" applyFill="1" applyAlignment="1">
      <alignment horizontal="right" vertical="center" wrapText="1" shrinkToFit="1"/>
    </xf>
    <xf numFmtId="0" fontId="18" fillId="3" borderId="0" xfId="24" applyFont="1" applyFill="1" applyAlignment="1">
      <alignment vertical="center" wrapText="1" shrinkToFit="1"/>
    </xf>
    <xf numFmtId="0" fontId="18" fillId="3" borderId="0" xfId="24" applyFont="1" applyFill="1" applyAlignment="1">
      <alignment horizontal="left" vertical="center"/>
    </xf>
    <xf numFmtId="0" fontId="18" fillId="3" borderId="0" xfId="0" applyFont="1" applyFill="1" applyAlignment="1">
      <alignment horizontal="right"/>
    </xf>
    <xf numFmtId="0" fontId="18" fillId="3" borderId="0" xfId="24" applyFont="1" applyFill="1" applyAlignment="1">
      <alignment horizontal="right" vertical="center" wrapText="1"/>
    </xf>
    <xf numFmtId="0" fontId="18" fillId="3" borderId="0" xfId="24" applyFont="1" applyFill="1" applyAlignment="1">
      <alignment horizontal="left" vertical="center" wrapText="1"/>
    </xf>
    <xf numFmtId="0" fontId="18" fillId="3" borderId="0" xfId="24" quotePrefix="1" applyFont="1" applyFill="1" applyAlignment="1">
      <alignment horizontal="center" vertical="center"/>
    </xf>
    <xf numFmtId="0" fontId="5" fillId="3" borderId="0" xfId="24" applyFill="1">
      <alignment vertical="center"/>
    </xf>
    <xf numFmtId="0" fontId="18" fillId="5" borderId="0" xfId="0" applyFont="1" applyFill="1"/>
    <xf numFmtId="0" fontId="63" fillId="0" borderId="50" xfId="0" applyFont="1" applyBorder="1" applyAlignment="1">
      <alignment vertical="center" wrapText="1"/>
    </xf>
    <xf numFmtId="0" fontId="63" fillId="0" borderId="96" xfId="0" applyFont="1" applyBorder="1" applyAlignment="1">
      <alignment vertical="center" wrapText="1"/>
    </xf>
    <xf numFmtId="0" fontId="63" fillId="0" borderId="4" xfId="0" applyFont="1" applyBorder="1" applyAlignment="1">
      <alignment vertical="center" wrapText="1"/>
    </xf>
    <xf numFmtId="0" fontId="63" fillId="0" borderId="12" xfId="0" applyFont="1" applyBorder="1" applyAlignment="1">
      <alignment vertical="center" wrapText="1"/>
    </xf>
    <xf numFmtId="0" fontId="63" fillId="0" borderId="3" xfId="0" applyFont="1" applyBorder="1" applyAlignment="1">
      <alignment vertical="center" wrapText="1"/>
    </xf>
    <xf numFmtId="0" fontId="67" fillId="0" borderId="6" xfId="21" applyFont="1" applyBorder="1" applyAlignment="1">
      <alignment vertical="center"/>
    </xf>
    <xf numFmtId="0" fontId="67" fillId="0" borderId="8" xfId="21" applyFont="1" applyBorder="1" applyAlignment="1">
      <alignment vertical="center"/>
    </xf>
    <xf numFmtId="0" fontId="4" fillId="0" borderId="11" xfId="21" applyFont="1" applyBorder="1" applyAlignment="1">
      <alignment horizontal="center" vertical="center"/>
    </xf>
    <xf numFmtId="177" fontId="0" fillId="0" borderId="8" xfId="6" applyNumberFormat="1" applyFont="1" applyBorder="1" applyAlignment="1">
      <alignment horizontal="right" wrapText="1"/>
    </xf>
    <xf numFmtId="0" fontId="5" fillId="0" borderId="28" xfId="21" applyBorder="1" applyAlignment="1">
      <alignment horizontal="center" vertical="center" wrapText="1"/>
    </xf>
    <xf numFmtId="0" fontId="0" fillId="0" borderId="0" xfId="16" applyFont="1" applyAlignment="1">
      <alignment horizontal="right" vertical="center"/>
    </xf>
    <xf numFmtId="0" fontId="11" fillId="2" borderId="32" xfId="0" applyFont="1" applyFill="1" applyBorder="1" applyAlignment="1">
      <alignment horizontal="center" vertical="center" wrapText="1"/>
    </xf>
    <xf numFmtId="0" fontId="19" fillId="2" borderId="10" xfId="0" applyFont="1" applyFill="1" applyBorder="1" applyAlignment="1">
      <alignment vertical="center" wrapText="1"/>
    </xf>
    <xf numFmtId="0" fontId="0" fillId="0" borderId="69" xfId="21" applyFont="1" applyBorder="1" applyAlignment="1">
      <alignment vertical="center"/>
    </xf>
    <xf numFmtId="0" fontId="74" fillId="0" borderId="0" xfId="0" applyFont="1" applyAlignment="1">
      <alignment vertical="center"/>
    </xf>
    <xf numFmtId="0" fontId="0" fillId="0" borderId="118" xfId="21" applyFont="1" applyBorder="1" applyAlignment="1">
      <alignment vertical="center"/>
    </xf>
    <xf numFmtId="0" fontId="50" fillId="0" borderId="4" xfId="21" applyFont="1" applyBorder="1" applyAlignment="1">
      <alignment horizontal="center" vertical="center"/>
    </xf>
    <xf numFmtId="0" fontId="0" fillId="0" borderId="0" xfId="21" applyFont="1"/>
    <xf numFmtId="0" fontId="60" fillId="0" borderId="11" xfId="21" applyFont="1" applyBorder="1" applyAlignment="1">
      <alignment vertical="center"/>
    </xf>
    <xf numFmtId="0" fontId="50" fillId="0" borderId="0" xfId="21" applyFont="1" applyAlignment="1">
      <alignment vertical="center"/>
    </xf>
    <xf numFmtId="0" fontId="63" fillId="3" borderId="9" xfId="0" applyFont="1" applyFill="1" applyBorder="1" applyAlignment="1">
      <alignment horizontal="justify" vertical="center" wrapText="1"/>
    </xf>
    <xf numFmtId="0" fontId="13" fillId="0" borderId="0" xfId="21" applyFont="1" applyAlignment="1">
      <alignment horizontal="center" vertical="center"/>
    </xf>
    <xf numFmtId="177" fontId="0" fillId="0" borderId="9" xfId="6" applyNumberFormat="1" applyFont="1" applyBorder="1" applyAlignment="1">
      <alignment horizontal="right" wrapText="1"/>
    </xf>
    <xf numFmtId="31" fontId="0" fillId="0" borderId="9" xfId="21" applyNumberFormat="1" applyFont="1" applyBorder="1" applyAlignment="1">
      <alignment horizontal="center"/>
    </xf>
    <xf numFmtId="177" fontId="0" fillId="0" borderId="0" xfId="6" applyNumberFormat="1" applyFont="1" applyBorder="1" applyAlignment="1">
      <alignment vertical="center"/>
    </xf>
    <xf numFmtId="177" fontId="0" fillId="0" borderId="0" xfId="6" applyNumberFormat="1" applyFont="1" applyBorder="1" applyAlignment="1">
      <alignment horizontal="center" vertical="center"/>
    </xf>
    <xf numFmtId="0" fontId="13" fillId="0" borderId="0" xfId="21" applyFont="1" applyAlignment="1">
      <alignment vertical="center"/>
    </xf>
    <xf numFmtId="0" fontId="0" fillId="0" borderId="9" xfId="21" applyFont="1" applyBorder="1" applyAlignment="1">
      <alignment horizontal="center" vertical="center" wrapText="1" shrinkToFit="1"/>
    </xf>
    <xf numFmtId="0" fontId="0" fillId="0" borderId="0" xfId="19" applyFont="1" applyAlignment="1">
      <alignment horizontal="left" vertical="center"/>
    </xf>
    <xf numFmtId="0" fontId="2" fillId="0" borderId="0" xfId="26" applyAlignment="1">
      <alignment horizontal="right" vertical="center"/>
    </xf>
    <xf numFmtId="0" fontId="2" fillId="0" borderId="0" xfId="26">
      <alignment vertical="center"/>
    </xf>
    <xf numFmtId="0" fontId="72" fillId="0" borderId="0" xfId="26" applyFont="1" applyAlignment="1">
      <alignment horizontal="center" vertical="center" shrinkToFit="1"/>
    </xf>
    <xf numFmtId="0" fontId="2" fillId="0" borderId="117" xfId="26" applyBorder="1" applyAlignment="1">
      <alignment horizontal="center" vertical="center" shrinkToFit="1"/>
    </xf>
    <xf numFmtId="0" fontId="2" fillId="0" borderId="117" xfId="26" applyBorder="1">
      <alignment vertical="center"/>
    </xf>
    <xf numFmtId="0" fontId="2" fillId="0" borderId="117" xfId="26" applyBorder="1" applyAlignment="1">
      <alignment horizontal="center" vertical="center" wrapText="1" shrinkToFit="1"/>
    </xf>
    <xf numFmtId="0" fontId="0" fillId="0" borderId="0" xfId="15" applyFont="1" applyAlignment="1">
      <alignment horizontal="right" vertical="center"/>
    </xf>
    <xf numFmtId="0" fontId="0" fillId="0" borderId="29" xfId="21" applyFont="1" applyBorder="1" applyAlignment="1">
      <alignment horizontal="center" vertical="center" wrapText="1" shrinkToFit="1"/>
    </xf>
    <xf numFmtId="177" fontId="5" fillId="0" borderId="117" xfId="21" applyNumberFormat="1" applyBorder="1" applyAlignment="1">
      <alignment vertical="center"/>
    </xf>
    <xf numFmtId="0" fontId="0" fillId="5" borderId="83" xfId="0" applyFill="1" applyBorder="1" applyAlignment="1">
      <alignment horizontal="center" vertical="center" wrapText="1"/>
    </xf>
    <xf numFmtId="0" fontId="76" fillId="2" borderId="11" xfId="5" applyFont="1" applyFill="1" applyBorder="1" applyAlignment="1">
      <alignment horizontal="left" vertical="center" wrapText="1"/>
    </xf>
    <xf numFmtId="38" fontId="18" fillId="3" borderId="0" xfId="6" applyFont="1" applyFill="1" applyAlignment="1">
      <alignment vertical="center"/>
    </xf>
    <xf numFmtId="0" fontId="0" fillId="3" borderId="120" xfId="24" applyFont="1" applyFill="1" applyBorder="1">
      <alignment vertical="center"/>
    </xf>
    <xf numFmtId="0" fontId="0" fillId="3" borderId="121" xfId="24" applyFont="1" applyFill="1" applyBorder="1">
      <alignment vertical="center"/>
    </xf>
    <xf numFmtId="0" fontId="0" fillId="3" borderId="122" xfId="24" applyFont="1" applyFill="1" applyBorder="1">
      <alignment vertical="center"/>
    </xf>
    <xf numFmtId="0" fontId="0" fillId="3" borderId="123" xfId="24" applyFont="1" applyFill="1" applyBorder="1">
      <alignment vertical="center"/>
    </xf>
    <xf numFmtId="0" fontId="5" fillId="3" borderId="0" xfId="24" applyFill="1" applyAlignment="1">
      <alignment horizontal="center" vertical="center"/>
    </xf>
    <xf numFmtId="0" fontId="0" fillId="3" borderId="124" xfId="24" applyFont="1" applyFill="1" applyBorder="1">
      <alignment vertical="center"/>
    </xf>
    <xf numFmtId="0" fontId="0" fillId="3" borderId="125" xfId="24" applyFont="1" applyFill="1" applyBorder="1">
      <alignment vertical="center"/>
    </xf>
    <xf numFmtId="0" fontId="7" fillId="0" borderId="0" xfId="5" applyFill="1" applyBorder="1" applyAlignment="1">
      <alignment horizontal="left" vertical="center"/>
    </xf>
    <xf numFmtId="0" fontId="5" fillId="0" borderId="126" xfId="21" applyBorder="1" applyAlignment="1">
      <alignment horizontal="center"/>
    </xf>
    <xf numFmtId="0" fontId="0" fillId="0" borderId="61" xfId="21" applyFont="1" applyBorder="1" applyAlignment="1">
      <alignment horizontal="center"/>
    </xf>
    <xf numFmtId="177" fontId="0" fillId="0" borderId="61" xfId="6" applyNumberFormat="1" applyFont="1" applyBorder="1" applyAlignment="1">
      <alignment horizontal="right" wrapText="1"/>
    </xf>
    <xf numFmtId="177" fontId="0" fillId="0" borderId="126" xfId="6" applyNumberFormat="1" applyFont="1" applyBorder="1" applyAlignment="1">
      <alignment horizontal="right" wrapText="1"/>
    </xf>
    <xf numFmtId="31" fontId="0" fillId="0" borderId="126" xfId="21" applyNumberFormat="1" applyFont="1" applyBorder="1" applyAlignment="1">
      <alignment horizontal="center"/>
    </xf>
    <xf numFmtId="177" fontId="0" fillId="0" borderId="61" xfId="6" applyNumberFormat="1" applyFont="1" applyBorder="1" applyAlignment="1">
      <alignment horizontal="center"/>
    </xf>
    <xf numFmtId="177" fontId="0" fillId="0" borderId="9" xfId="21" applyNumberFormat="1" applyFont="1" applyBorder="1" applyAlignment="1">
      <alignment horizontal="right"/>
    </xf>
    <xf numFmtId="0" fontId="1" fillId="0" borderId="117" xfId="26" applyFont="1" applyBorder="1">
      <alignment vertical="center"/>
    </xf>
    <xf numFmtId="0" fontId="7" fillId="2" borderId="2" xfId="5" applyFill="1" applyBorder="1" applyAlignment="1">
      <alignment horizontal="left" vertical="center"/>
    </xf>
    <xf numFmtId="0" fontId="11" fillId="2" borderId="2" xfId="0" applyFont="1" applyFill="1" applyBorder="1" applyAlignment="1">
      <alignment horizontal="left" vertical="center"/>
    </xf>
    <xf numFmtId="0" fontId="11" fillId="2" borderId="2" xfId="0" applyFont="1" applyFill="1" applyBorder="1" applyAlignment="1">
      <alignment horizontal="center" vertical="center" wrapText="1"/>
    </xf>
    <xf numFmtId="0" fontId="19" fillId="2" borderId="2" xfId="0" applyFont="1" applyFill="1" applyBorder="1" applyAlignment="1">
      <alignment vertical="center" wrapText="1"/>
    </xf>
    <xf numFmtId="49" fontId="25" fillId="0" borderId="0" xfId="0" applyNumberFormat="1" applyFont="1" applyAlignment="1">
      <alignment vertical="center"/>
    </xf>
    <xf numFmtId="49" fontId="18" fillId="0" borderId="0" xfId="0" applyNumberFormat="1" applyFont="1" applyAlignment="1">
      <alignment vertical="center"/>
    </xf>
    <xf numFmtId="0" fontId="18" fillId="0" borderId="0" xfId="0" applyFont="1" applyAlignment="1">
      <alignment horizontal="center" vertical="center"/>
    </xf>
    <xf numFmtId="38" fontId="18" fillId="0" borderId="0" xfId="6" applyFont="1" applyAlignment="1">
      <alignment horizontal="right"/>
    </xf>
    <xf numFmtId="187" fontId="18" fillId="0" borderId="0" xfId="0" applyNumberFormat="1" applyFont="1" applyAlignment="1">
      <alignment horizontal="center" vertical="center"/>
    </xf>
    <xf numFmtId="38" fontId="18" fillId="0" borderId="0" xfId="6" applyFont="1" applyAlignment="1">
      <alignment horizontal="center" vertical="center"/>
    </xf>
    <xf numFmtId="38" fontId="78" fillId="0" borderId="0" xfId="6" applyFont="1" applyAlignment="1">
      <alignment horizontal="right" vertical="center"/>
    </xf>
    <xf numFmtId="0" fontId="18" fillId="0" borderId="0" xfId="27" applyFont="1" applyAlignment="1">
      <alignment vertical="center"/>
    </xf>
    <xf numFmtId="38" fontId="14" fillId="0" borderId="0" xfId="6" applyFont="1" applyAlignment="1">
      <alignment horizontal="centerContinuous" vertical="center"/>
    </xf>
    <xf numFmtId="0" fontId="0" fillId="0" borderId="11" xfId="0" applyBorder="1" applyAlignment="1">
      <alignment horizontal="left" vertical="center"/>
    </xf>
    <xf numFmtId="0" fontId="26" fillId="0" borderId="11" xfId="0" applyFont="1" applyBorder="1" applyAlignment="1">
      <alignment vertical="center"/>
    </xf>
    <xf numFmtId="49" fontId="18" fillId="0" borderId="32" xfId="0" applyNumberFormat="1" applyFont="1" applyBorder="1" applyAlignment="1">
      <alignment horizontal="center" vertical="center"/>
    </xf>
    <xf numFmtId="0" fontId="18" fillId="0" borderId="32" xfId="0" applyFont="1" applyBorder="1" applyAlignment="1">
      <alignment horizontal="center" vertical="center"/>
    </xf>
    <xf numFmtId="38" fontId="18" fillId="0" borderId="127" xfId="6" applyFont="1" applyFill="1" applyBorder="1" applyAlignment="1">
      <alignment horizontal="center" vertical="center" wrapText="1"/>
    </xf>
    <xf numFmtId="0" fontId="0" fillId="0" borderId="128" xfId="0" applyBorder="1" applyAlignment="1">
      <alignment horizontal="centerContinuous" vertical="center"/>
    </xf>
    <xf numFmtId="0" fontId="0" fillId="0" borderId="2" xfId="0" applyBorder="1" applyAlignment="1">
      <alignment horizontal="centerContinuous" vertical="center"/>
    </xf>
    <xf numFmtId="0" fontId="12" fillId="0" borderId="32" xfId="0" applyFont="1" applyBorder="1" applyAlignment="1">
      <alignment horizontal="center" vertical="center"/>
    </xf>
    <xf numFmtId="49" fontId="18" fillId="0" borderId="25" xfId="0" applyNumberFormat="1" applyFont="1" applyBorder="1" applyAlignment="1">
      <alignment horizontal="center" vertical="center"/>
    </xf>
    <xf numFmtId="0" fontId="18" fillId="0" borderId="25" xfId="0" applyFont="1" applyBorder="1" applyAlignment="1">
      <alignment horizontal="center" vertical="center"/>
    </xf>
    <xf numFmtId="38" fontId="18" fillId="0" borderId="129" xfId="6" applyFont="1" applyFill="1" applyBorder="1" applyAlignment="1">
      <alignment horizontal="center" vertical="center" wrapText="1"/>
    </xf>
    <xf numFmtId="0" fontId="18" fillId="0" borderId="130" xfId="0" applyFont="1" applyBorder="1" applyAlignment="1">
      <alignment horizontal="center" vertical="center" wrapText="1"/>
    </xf>
    <xf numFmtId="0" fontId="18" fillId="0" borderId="4" xfId="0" applyFont="1" applyBorder="1" applyAlignment="1">
      <alignment horizontal="center" vertical="center" wrapText="1"/>
    </xf>
    <xf numFmtId="0" fontId="12" fillId="0" borderId="25" xfId="0" applyFont="1" applyBorder="1" applyAlignment="1">
      <alignment horizontal="center" vertical="center"/>
    </xf>
    <xf numFmtId="49" fontId="18" fillId="0" borderId="16" xfId="0" applyNumberFormat="1" applyFont="1" applyBorder="1" applyAlignment="1">
      <alignment horizontal="center" vertical="center"/>
    </xf>
    <xf numFmtId="0" fontId="18" fillId="0" borderId="16" xfId="0" applyFont="1" applyBorder="1" applyAlignment="1">
      <alignment horizontal="center" vertical="center"/>
    </xf>
    <xf numFmtId="38" fontId="18" fillId="0" borderId="131" xfId="6" applyFont="1" applyFill="1" applyBorder="1" applyAlignment="1">
      <alignment horizontal="center" vertical="center" wrapText="1"/>
    </xf>
    <xf numFmtId="0" fontId="6" fillId="0" borderId="132" xfId="0" applyFont="1" applyBorder="1" applyAlignment="1">
      <alignment horizontal="center" vertical="center" wrapText="1"/>
    </xf>
    <xf numFmtId="0" fontId="6" fillId="0" borderId="27" xfId="0" applyFont="1" applyBorder="1" applyAlignment="1">
      <alignment horizontal="center" vertical="center" wrapText="1"/>
    </xf>
    <xf numFmtId="38" fontId="6" fillId="0" borderId="28" xfId="6" applyFont="1" applyFill="1" applyBorder="1" applyAlignment="1">
      <alignment horizontal="center" vertical="center" wrapText="1"/>
    </xf>
    <xf numFmtId="38" fontId="6" fillId="0" borderId="27" xfId="6" applyFont="1" applyFill="1" applyBorder="1" applyAlignment="1">
      <alignment horizontal="center" vertical="center" wrapText="1"/>
    </xf>
    <xf numFmtId="0" fontId="12" fillId="0" borderId="16" xfId="0" applyFont="1" applyBorder="1" applyAlignment="1">
      <alignment horizontal="center" vertical="center"/>
    </xf>
    <xf numFmtId="0" fontId="18" fillId="0" borderId="10" xfId="6" applyNumberFormat="1" applyFont="1" applyBorder="1" applyAlignment="1">
      <alignment horizontal="center" vertical="center"/>
    </xf>
    <xf numFmtId="56" fontId="18" fillId="0" borderId="10" xfId="6" applyNumberFormat="1" applyFont="1" applyBorder="1" applyAlignment="1">
      <alignment horizontal="center"/>
    </xf>
    <xf numFmtId="0" fontId="18" fillId="0" borderId="10" xfId="0" applyFont="1" applyBorder="1" applyAlignment="1">
      <alignment horizontal="center"/>
    </xf>
    <xf numFmtId="38" fontId="18" fillId="0" borderId="133" xfId="6" applyFont="1" applyBorder="1" applyAlignment="1">
      <alignment horizontal="right"/>
    </xf>
    <xf numFmtId="38" fontId="18" fillId="0" borderId="134" xfId="6" applyFont="1" applyBorder="1" applyAlignment="1">
      <alignment horizontal="right"/>
    </xf>
    <xf numFmtId="38" fontId="18" fillId="0" borderId="8" xfId="6" applyFont="1" applyBorder="1" applyAlignment="1">
      <alignment horizontal="right"/>
    </xf>
    <xf numFmtId="38" fontId="18" fillId="0" borderId="10" xfId="6" applyFont="1" applyBorder="1" applyAlignment="1">
      <alignment horizontal="right"/>
    </xf>
    <xf numFmtId="38" fontId="18" fillId="0" borderId="135" xfId="6" applyFont="1" applyBorder="1" applyAlignment="1">
      <alignment horizontal="right"/>
    </xf>
    <xf numFmtId="38" fontId="18" fillId="0" borderId="10" xfId="6" applyFont="1" applyBorder="1" applyAlignment="1">
      <alignment vertical="center"/>
    </xf>
    <xf numFmtId="0" fontId="18" fillId="0" borderId="9" xfId="6" applyNumberFormat="1" applyFont="1" applyBorder="1" applyAlignment="1">
      <alignment horizontal="center" vertical="center"/>
    </xf>
    <xf numFmtId="56" fontId="18" fillId="0" borderId="9" xfId="6" applyNumberFormat="1" applyFont="1" applyBorder="1" applyAlignment="1">
      <alignment horizontal="center"/>
    </xf>
    <xf numFmtId="0" fontId="18" fillId="0" borderId="9" xfId="0" applyFont="1" applyBorder="1" applyAlignment="1">
      <alignment horizontal="center"/>
    </xf>
    <xf numFmtId="38" fontId="18" fillId="0" borderId="136" xfId="6" applyFont="1" applyBorder="1" applyAlignment="1">
      <alignment horizontal="right"/>
    </xf>
    <xf numFmtId="38" fontId="18" fillId="0" borderId="130" xfId="6" applyFont="1" applyBorder="1" applyAlignment="1">
      <alignment horizontal="right"/>
    </xf>
    <xf numFmtId="38" fontId="18" fillId="0" borderId="4" xfId="6" applyFont="1" applyBorder="1" applyAlignment="1">
      <alignment horizontal="right"/>
    </xf>
    <xf numFmtId="38" fontId="18" fillId="0" borderId="9" xfId="6" applyFont="1" applyBorder="1" applyAlignment="1">
      <alignment horizontal="right"/>
    </xf>
    <xf numFmtId="38" fontId="23" fillId="0" borderId="137" xfId="6" applyFont="1" applyBorder="1" applyAlignment="1">
      <alignment horizontal="right"/>
    </xf>
    <xf numFmtId="38" fontId="18" fillId="0" borderId="9" xfId="6" applyFont="1" applyBorder="1" applyAlignment="1">
      <alignment vertical="center"/>
    </xf>
    <xf numFmtId="38" fontId="18" fillId="0" borderId="9" xfId="6" applyFont="1" applyBorder="1" applyAlignment="1">
      <alignment horizontal="right" wrapText="1"/>
    </xf>
    <xf numFmtId="38" fontId="18" fillId="0" borderId="6" xfId="6" applyFont="1" applyBorder="1" applyAlignment="1">
      <alignment horizontal="right"/>
    </xf>
    <xf numFmtId="38" fontId="18" fillId="0" borderId="25" xfId="6" applyFont="1" applyBorder="1" applyAlignment="1">
      <alignment horizontal="right"/>
    </xf>
    <xf numFmtId="38" fontId="23" fillId="0" borderId="138" xfId="6" applyFont="1" applyBorder="1" applyAlignment="1">
      <alignment horizontal="right"/>
    </xf>
    <xf numFmtId="0" fontId="11" fillId="0" borderId="9" xfId="0" applyFont="1" applyBorder="1" applyAlignment="1">
      <alignment horizontal="center"/>
    </xf>
    <xf numFmtId="38" fontId="18" fillId="0" borderId="9" xfId="6" applyFont="1" applyFill="1" applyBorder="1" applyAlignment="1">
      <alignment horizontal="right"/>
    </xf>
    <xf numFmtId="38" fontId="23" fillId="0" borderId="137" xfId="6" applyFont="1" applyFill="1" applyBorder="1" applyAlignment="1">
      <alignment horizontal="right"/>
    </xf>
    <xf numFmtId="0" fontId="18" fillId="0" borderId="9" xfId="6" applyNumberFormat="1" applyFont="1" applyBorder="1" applyAlignment="1">
      <alignment horizontal="center"/>
    </xf>
    <xf numFmtId="38" fontId="18" fillId="0" borderId="137" xfId="6" applyFont="1" applyBorder="1" applyAlignment="1">
      <alignment horizontal="right"/>
    </xf>
    <xf numFmtId="38" fontId="18" fillId="0" borderId="2" xfId="6" applyFont="1" applyBorder="1" applyAlignment="1">
      <alignment horizontal="right"/>
    </xf>
    <xf numFmtId="38" fontId="23" fillId="0" borderId="9" xfId="6" applyFont="1" applyBorder="1" applyAlignment="1">
      <alignment horizontal="right"/>
    </xf>
    <xf numFmtId="38" fontId="18" fillId="0" borderId="9" xfId="0" applyNumberFormat="1" applyFont="1" applyBorder="1" applyAlignment="1">
      <alignment vertical="center"/>
    </xf>
    <xf numFmtId="0" fontId="18" fillId="0" borderId="0" xfId="27" applyFont="1" applyAlignment="1">
      <alignment horizontal="center" vertical="center"/>
    </xf>
    <xf numFmtId="38" fontId="18" fillId="0" borderId="0" xfId="6" applyFont="1" applyAlignment="1">
      <alignment vertical="center"/>
    </xf>
    <xf numFmtId="0" fontId="0" fillId="0" borderId="128" xfId="0" applyBorder="1" applyAlignment="1">
      <alignment horizontal="center" vertical="center"/>
    </xf>
    <xf numFmtId="0" fontId="0" fillId="0" borderId="2" xfId="0" applyBorder="1" applyAlignment="1">
      <alignment horizontal="center" vertical="center"/>
    </xf>
    <xf numFmtId="0" fontId="19" fillId="0" borderId="27" xfId="0" applyFont="1" applyBorder="1" applyAlignment="1">
      <alignment horizontal="center" vertical="center" wrapText="1"/>
    </xf>
    <xf numFmtId="56" fontId="18" fillId="0" borderId="5" xfId="6" applyNumberFormat="1" applyFont="1" applyBorder="1" applyAlignment="1">
      <alignment horizontal="center"/>
    </xf>
    <xf numFmtId="0" fontId="0" fillId="0" borderId="10" xfId="0" applyBorder="1" applyAlignment="1">
      <alignment horizontal="center" vertical="center"/>
    </xf>
    <xf numFmtId="177" fontId="18" fillId="0" borderId="133" xfId="6" applyNumberFormat="1" applyFont="1" applyBorder="1" applyAlignment="1">
      <alignment horizontal="right"/>
    </xf>
    <xf numFmtId="177" fontId="18" fillId="0" borderId="134" xfId="6" applyNumberFormat="1" applyFont="1" applyBorder="1" applyAlignment="1">
      <alignment horizontal="right"/>
    </xf>
    <xf numFmtId="177" fontId="18" fillId="0" borderId="8" xfId="6" applyNumberFormat="1" applyFont="1" applyBorder="1" applyAlignment="1">
      <alignment horizontal="right"/>
    </xf>
    <xf numFmtId="177" fontId="18" fillId="0" borderId="135" xfId="6" applyNumberFormat="1" applyFont="1" applyBorder="1" applyAlignment="1">
      <alignment horizontal="right"/>
    </xf>
    <xf numFmtId="56" fontId="18" fillId="0" borderId="3" xfId="6" applyNumberFormat="1" applyFont="1" applyBorder="1" applyAlignment="1">
      <alignment horizontal="center"/>
    </xf>
    <xf numFmtId="177" fontId="18" fillId="0" borderId="136" xfId="6" applyNumberFormat="1" applyFont="1" applyBorder="1" applyAlignment="1">
      <alignment horizontal="right"/>
    </xf>
    <xf numFmtId="177" fontId="18" fillId="0" borderId="130" xfId="6" applyNumberFormat="1" applyFont="1" applyBorder="1" applyAlignment="1">
      <alignment horizontal="right"/>
    </xf>
    <xf numFmtId="177" fontId="18" fillId="0" borderId="4" xfId="6" applyNumberFormat="1" applyFont="1" applyBorder="1" applyAlignment="1">
      <alignment horizontal="right"/>
    </xf>
    <xf numFmtId="177" fontId="23" fillId="0" borderId="137" xfId="6" applyNumberFormat="1" applyFont="1" applyBorder="1" applyAlignment="1">
      <alignment horizontal="right"/>
    </xf>
    <xf numFmtId="177" fontId="18" fillId="0" borderId="6" xfId="6" applyNumberFormat="1" applyFont="1" applyBorder="1" applyAlignment="1">
      <alignment horizontal="right"/>
    </xf>
    <xf numFmtId="177" fontId="23" fillId="0" borderId="138" xfId="6" applyNumberFormat="1" applyFont="1" applyBorder="1" applyAlignment="1">
      <alignment horizontal="right"/>
    </xf>
    <xf numFmtId="0" fontId="0" fillId="3" borderId="9" xfId="0" applyFill="1" applyBorder="1" applyAlignment="1">
      <alignment horizontal="center" vertical="center"/>
    </xf>
    <xf numFmtId="0" fontId="5" fillId="0" borderId="9" xfId="28" applyBorder="1" applyAlignment="1">
      <alignment horizontal="center" vertical="center"/>
    </xf>
    <xf numFmtId="177" fontId="23" fillId="0" borderId="137" xfId="6" applyNumberFormat="1" applyFont="1" applyFill="1" applyBorder="1" applyAlignment="1">
      <alignment horizontal="right"/>
    </xf>
    <xf numFmtId="177" fontId="18" fillId="0" borderId="137" xfId="6" applyNumberFormat="1" applyFont="1" applyBorder="1" applyAlignment="1">
      <alignment horizontal="right"/>
    </xf>
    <xf numFmtId="177" fontId="18" fillId="0" borderId="2" xfId="6" applyNumberFormat="1" applyFont="1" applyBorder="1" applyAlignment="1">
      <alignment horizontal="right"/>
    </xf>
    <xf numFmtId="0" fontId="48" fillId="0" borderId="9" xfId="0" applyFont="1" applyBorder="1" applyAlignment="1">
      <alignment horizontal="center" vertical="center"/>
    </xf>
    <xf numFmtId="177" fontId="18" fillId="0" borderId="9" xfId="6" applyNumberFormat="1" applyFont="1" applyFill="1" applyBorder="1" applyAlignment="1">
      <alignment horizontal="right"/>
    </xf>
    <xf numFmtId="177" fontId="18" fillId="0" borderId="9" xfId="6" applyNumberFormat="1" applyFont="1" applyBorder="1" applyAlignment="1">
      <alignment horizontal="right"/>
    </xf>
    <xf numFmtId="0" fontId="25" fillId="0" borderId="0" xfId="29" applyFont="1" applyAlignment="1">
      <alignment vertical="center"/>
    </xf>
    <xf numFmtId="0" fontId="0" fillId="0" borderId="0" xfId="29" applyFont="1" applyAlignment="1">
      <alignment vertical="center"/>
    </xf>
    <xf numFmtId="0" fontId="5" fillId="0" borderId="0" xfId="29" applyAlignment="1">
      <alignment vertical="center"/>
    </xf>
    <xf numFmtId="0" fontId="0" fillId="0" borderId="0" xfId="29" applyFont="1" applyAlignment="1">
      <alignment horizontal="centerContinuous" vertical="center"/>
    </xf>
    <xf numFmtId="0" fontId="0" fillId="0" borderId="9" xfId="29" applyFont="1" applyBorder="1" applyAlignment="1">
      <alignment horizontal="centerContinuous" vertical="center"/>
    </xf>
    <xf numFmtId="0" fontId="0" fillId="0" borderId="4" xfId="29" applyFont="1" applyBorder="1" applyAlignment="1">
      <alignment horizontal="center" vertical="center"/>
    </xf>
    <xf numFmtId="0" fontId="0" fillId="0" borderId="4" xfId="29" applyFont="1" applyBorder="1" applyAlignment="1">
      <alignment horizontal="centerContinuous" vertical="center"/>
    </xf>
    <xf numFmtId="0" fontId="0" fillId="0" borderId="10" xfId="29" applyFont="1" applyBorder="1" applyAlignment="1">
      <alignment horizontal="centerContinuous" vertical="center"/>
    </xf>
    <xf numFmtId="0" fontId="0" fillId="0" borderId="8" xfId="29" applyFont="1" applyBorder="1" applyAlignment="1">
      <alignment horizontal="centerContinuous" vertical="center"/>
    </xf>
    <xf numFmtId="56" fontId="0" fillId="0" borderId="10" xfId="29" applyNumberFormat="1" applyFont="1" applyBorder="1" applyAlignment="1">
      <alignment vertical="center"/>
    </xf>
    <xf numFmtId="56" fontId="0" fillId="0" borderId="8" xfId="29" applyNumberFormat="1" applyFont="1" applyBorder="1" applyAlignment="1">
      <alignment vertical="center"/>
    </xf>
    <xf numFmtId="0" fontId="0" fillId="0" borderId="8" xfId="29" applyFont="1" applyBorder="1" applyAlignment="1">
      <alignment vertical="center"/>
    </xf>
    <xf numFmtId="177" fontId="0" fillId="0" borderId="8" xfId="29" applyNumberFormat="1" applyFont="1" applyBorder="1" applyAlignment="1">
      <alignment vertical="center"/>
    </xf>
    <xf numFmtId="0" fontId="18" fillId="0" borderId="8" xfId="29" applyFont="1" applyBorder="1" applyAlignment="1">
      <alignment vertical="center"/>
    </xf>
    <xf numFmtId="177" fontId="0" fillId="0" borderId="0" xfId="21" applyNumberFormat="1" applyFont="1" applyAlignment="1">
      <alignment horizontal="right" vertical="center"/>
    </xf>
    <xf numFmtId="0" fontId="0" fillId="0" borderId="132" xfId="21" applyFont="1" applyBorder="1" applyAlignment="1">
      <alignment horizontal="center" vertical="center"/>
    </xf>
    <xf numFmtId="0" fontId="24" fillId="0" borderId="142" xfId="21" applyFont="1" applyBorder="1" applyAlignment="1">
      <alignment horizontal="center"/>
    </xf>
    <xf numFmtId="0" fontId="0" fillId="0" borderId="134" xfId="21" applyFont="1" applyBorder="1" applyAlignment="1">
      <alignment horizontal="center"/>
    </xf>
    <xf numFmtId="0" fontId="5" fillId="0" borderId="141" xfId="21" applyBorder="1" applyAlignment="1">
      <alignment horizontal="center"/>
    </xf>
    <xf numFmtId="0" fontId="5" fillId="0" borderId="133" xfId="21" applyBorder="1" applyAlignment="1">
      <alignment horizontal="center"/>
    </xf>
    <xf numFmtId="0" fontId="5" fillId="0" borderId="140" xfId="21" applyBorder="1" applyAlignment="1">
      <alignment horizontal="center" vertical="center"/>
    </xf>
    <xf numFmtId="0" fontId="0" fillId="0" borderId="30" xfId="21" applyFont="1" applyBorder="1" applyAlignment="1">
      <alignment horizontal="center" vertical="center"/>
    </xf>
    <xf numFmtId="31" fontId="0" fillId="0" borderId="59" xfId="21" applyNumberFormat="1" applyFont="1" applyBorder="1" applyAlignment="1">
      <alignment horizontal="center"/>
    </xf>
    <xf numFmtId="31" fontId="0" fillId="0" borderId="5" xfId="21" applyNumberFormat="1" applyFont="1" applyBorder="1" applyAlignment="1">
      <alignment horizontal="center"/>
    </xf>
    <xf numFmtId="49" fontId="0" fillId="0" borderId="10" xfId="21" applyNumberFormat="1" applyFont="1" applyBorder="1" applyAlignment="1">
      <alignment horizontal="center" vertical="center"/>
    </xf>
    <xf numFmtId="38" fontId="20" fillId="0" borderId="0" xfId="6" applyFont="1" applyAlignment="1">
      <alignment horizontal="right" vertical="center"/>
    </xf>
    <xf numFmtId="0" fontId="75" fillId="5" borderId="0" xfId="0" applyFont="1" applyFill="1"/>
    <xf numFmtId="0" fontId="50" fillId="5" borderId="0" xfId="0" applyFont="1" applyFill="1"/>
    <xf numFmtId="0" fontId="75" fillId="5" borderId="70" xfId="0" applyFont="1" applyFill="1" applyBorder="1" applyAlignment="1">
      <alignment horizontal="left" vertical="center" wrapText="1"/>
    </xf>
    <xf numFmtId="0" fontId="75" fillId="5" borderId="70" xfId="0" applyFont="1" applyFill="1" applyBorder="1" applyAlignment="1">
      <alignment horizontal="right" vertical="center" wrapText="1"/>
    </xf>
    <xf numFmtId="180" fontId="75" fillId="5" borderId="70" xfId="6" applyNumberFormat="1" applyFont="1" applyFill="1" applyBorder="1" applyAlignment="1">
      <alignment horizontal="right" vertical="center" wrapText="1"/>
    </xf>
    <xf numFmtId="0" fontId="75" fillId="5" borderId="84" xfId="0" applyFont="1" applyFill="1" applyBorder="1" applyAlignment="1">
      <alignment horizontal="center" vertical="center" wrapText="1"/>
    </xf>
    <xf numFmtId="0" fontId="0" fillId="5" borderId="143" xfId="0" applyFill="1" applyBorder="1"/>
    <xf numFmtId="178" fontId="0" fillId="6" borderId="143" xfId="0" applyNumberFormat="1" applyFill="1" applyBorder="1"/>
    <xf numFmtId="179" fontId="0" fillId="5" borderId="143" xfId="0" applyNumberFormat="1" applyFill="1" applyBorder="1" applyAlignment="1">
      <alignment horizontal="center" shrinkToFit="1"/>
    </xf>
    <xf numFmtId="178" fontId="0" fillId="5" borderId="143" xfId="0" applyNumberFormat="1" applyFill="1" applyBorder="1"/>
    <xf numFmtId="178" fontId="0" fillId="5" borderId="143" xfId="0" applyNumberFormat="1" applyFill="1" applyBorder="1" applyAlignment="1">
      <alignment horizontal="center" shrinkToFit="1"/>
    </xf>
    <xf numFmtId="176" fontId="0" fillId="5" borderId="143" xfId="0" applyNumberFormat="1" applyFill="1" applyBorder="1" applyAlignment="1">
      <alignment horizontal="center" shrinkToFit="1"/>
    </xf>
    <xf numFmtId="176" fontId="0" fillId="6" borderId="143" xfId="0" applyNumberFormat="1" applyFill="1" applyBorder="1"/>
    <xf numFmtId="0" fontId="5" fillId="0" borderId="11" xfId="21" applyBorder="1" applyAlignment="1">
      <alignment horizontal="right" vertical="center"/>
    </xf>
    <xf numFmtId="0" fontId="5" fillId="0" borderId="119" xfId="13" applyBorder="1" applyAlignment="1">
      <alignment horizontal="center" vertical="center"/>
    </xf>
    <xf numFmtId="0" fontId="63" fillId="0" borderId="25" xfId="0" applyFont="1" applyBorder="1" applyAlignment="1">
      <alignment horizontal="justify" vertical="center" wrapText="1"/>
    </xf>
    <xf numFmtId="0" fontId="63" fillId="0" borderId="10" xfId="0" applyFont="1" applyBorder="1" applyAlignment="1">
      <alignment horizontal="justify" vertical="center" wrapText="1"/>
    </xf>
    <xf numFmtId="0" fontId="63" fillId="0" borderId="50" xfId="0" applyFont="1" applyBorder="1" applyAlignment="1">
      <alignment horizontal="justify" vertical="center" wrapText="1"/>
    </xf>
    <xf numFmtId="0" fontId="63" fillId="0" borderId="9" xfId="0" applyFont="1" applyBorder="1" applyAlignment="1">
      <alignment horizontal="justify" vertical="center" wrapText="1"/>
    </xf>
    <xf numFmtId="0" fontId="25" fillId="2" borderId="0" xfId="0" applyFont="1" applyFill="1" applyAlignment="1">
      <alignment horizontal="center" vertical="center"/>
    </xf>
    <xf numFmtId="0" fontId="11" fillId="2" borderId="3" xfId="0" applyFont="1" applyFill="1" applyBorder="1" applyAlignment="1">
      <alignment horizontal="center" vertical="center" shrinkToFit="1"/>
    </xf>
    <xf numFmtId="0" fontId="11" fillId="2" borderId="4" xfId="0" applyFont="1" applyFill="1" applyBorder="1" applyAlignment="1">
      <alignment horizontal="center" vertical="center" shrinkToFit="1"/>
    </xf>
    <xf numFmtId="0" fontId="10" fillId="2" borderId="12" xfId="0" applyFont="1" applyFill="1" applyBorder="1" applyAlignment="1">
      <alignment horizontal="center" vertical="center" wrapText="1"/>
    </xf>
    <xf numFmtId="0" fontId="10" fillId="2" borderId="13" xfId="0" applyFont="1" applyFill="1" applyBorder="1" applyAlignment="1">
      <alignment horizontal="center" vertical="center" wrapText="1"/>
    </xf>
    <xf numFmtId="0" fontId="19" fillId="2" borderId="3" xfId="0" applyFont="1" applyFill="1" applyBorder="1" applyAlignment="1">
      <alignment horizontal="center" vertical="center" shrinkToFit="1"/>
    </xf>
    <xf numFmtId="0" fontId="19" fillId="2" borderId="4" xfId="0" applyFont="1" applyFill="1" applyBorder="1" applyAlignment="1">
      <alignment horizontal="center" vertical="center" shrinkToFit="1"/>
    </xf>
    <xf numFmtId="0" fontId="10" fillId="0" borderId="12" xfId="10" applyFont="1" applyBorder="1" applyAlignment="1">
      <alignment horizontal="left" vertical="center" wrapText="1"/>
    </xf>
    <xf numFmtId="0" fontId="10" fillId="0" borderId="26" xfId="10" applyFont="1" applyBorder="1" applyAlignment="1">
      <alignment horizontal="left" vertical="center" wrapText="1"/>
    </xf>
    <xf numFmtId="0" fontId="10" fillId="0" borderId="12" xfId="0" applyFont="1" applyBorder="1" applyAlignment="1">
      <alignment vertical="center"/>
    </xf>
    <xf numFmtId="0" fontId="10" fillId="0" borderId="26" xfId="0" applyFont="1" applyBorder="1" applyAlignment="1">
      <alignment vertical="center"/>
    </xf>
    <xf numFmtId="0" fontId="10" fillId="2" borderId="12" xfId="0" applyFont="1" applyFill="1" applyBorder="1" applyAlignment="1">
      <alignment horizontal="left" vertical="center" wrapText="1"/>
    </xf>
    <xf numFmtId="0" fontId="10" fillId="2" borderId="26" xfId="0" applyFont="1" applyFill="1" applyBorder="1" applyAlignment="1">
      <alignment horizontal="left" vertical="center" wrapText="1"/>
    </xf>
    <xf numFmtId="0" fontId="19" fillId="0" borderId="6" xfId="10" applyFont="1" applyBorder="1" applyAlignment="1">
      <alignment horizontal="left" vertical="center" wrapText="1"/>
    </xf>
    <xf numFmtId="0" fontId="10" fillId="2" borderId="7" xfId="0" applyFont="1" applyFill="1" applyBorder="1" applyAlignment="1">
      <alignment horizontal="left" vertical="center" wrapText="1"/>
    </xf>
    <xf numFmtId="0" fontId="10" fillId="2" borderId="6" xfId="0" applyFont="1" applyFill="1" applyBorder="1" applyAlignment="1">
      <alignment horizontal="left" vertical="center" wrapText="1"/>
    </xf>
    <xf numFmtId="0" fontId="63" fillId="0" borderId="32" xfId="0" applyFont="1" applyBorder="1" applyAlignment="1">
      <alignment horizontal="justify" vertical="center" wrapText="1"/>
    </xf>
    <xf numFmtId="0" fontId="63" fillId="0" borderId="72" xfId="0" applyFont="1" applyBorder="1" applyAlignment="1">
      <alignment horizontal="justify" vertical="center" wrapText="1"/>
    </xf>
    <xf numFmtId="0" fontId="63" fillId="0" borderId="55" xfId="0" applyFont="1" applyBorder="1" applyAlignment="1">
      <alignment horizontal="justify" vertical="center" wrapText="1"/>
    </xf>
    <xf numFmtId="0" fontId="63" fillId="0" borderId="101" xfId="0" applyFont="1" applyBorder="1" applyAlignment="1">
      <alignment horizontal="justify" vertical="center" wrapText="1"/>
    </xf>
    <xf numFmtId="0" fontId="25" fillId="0" borderId="0" xfId="0" applyFont="1" applyAlignment="1">
      <alignment horizontal="center"/>
    </xf>
    <xf numFmtId="0" fontId="65" fillId="0" borderId="0" xfId="0" applyFont="1" applyAlignment="1">
      <alignment horizontal="justify" vertical="center" wrapText="1"/>
    </xf>
    <xf numFmtId="0" fontId="10" fillId="2" borderId="3" xfId="0" applyFont="1" applyFill="1" applyBorder="1" applyAlignment="1">
      <alignment horizontal="left" wrapText="1"/>
    </xf>
    <xf numFmtId="0" fontId="10" fillId="2" borderId="4" xfId="0" applyFont="1" applyFill="1" applyBorder="1" applyAlignment="1">
      <alignment horizontal="left" wrapText="1"/>
    </xf>
    <xf numFmtId="0" fontId="10" fillId="2" borderId="3" xfId="0" applyFont="1" applyFill="1" applyBorder="1" applyAlignment="1">
      <alignment horizontal="left" vertical="center" wrapText="1"/>
    </xf>
    <xf numFmtId="0" fontId="10" fillId="2" borderId="2" xfId="0" applyFont="1" applyFill="1" applyBorder="1" applyAlignment="1">
      <alignment horizontal="left" vertical="center" wrapText="1"/>
    </xf>
    <xf numFmtId="0" fontId="10" fillId="2" borderId="4" xfId="0" applyFont="1" applyFill="1" applyBorder="1" applyAlignment="1">
      <alignment horizontal="left" vertical="center" wrapText="1"/>
    </xf>
    <xf numFmtId="0" fontId="17" fillId="0" borderId="0" xfId="0" applyFont="1" applyAlignment="1">
      <alignment horizontal="center" wrapText="1"/>
    </xf>
    <xf numFmtId="0" fontId="10" fillId="0" borderId="0" xfId="0" applyFont="1" applyAlignment="1">
      <alignment horizontal="center"/>
    </xf>
    <xf numFmtId="0" fontId="63" fillId="0" borderId="96" xfId="0" applyFont="1" applyBorder="1" applyAlignment="1">
      <alignment horizontal="justify" vertical="center" wrapText="1"/>
    </xf>
    <xf numFmtId="0" fontId="63" fillId="0" borderId="4" xfId="0" applyFont="1" applyBorder="1" applyAlignment="1">
      <alignment horizontal="justify" vertical="center" wrapText="1"/>
    </xf>
    <xf numFmtId="0" fontId="63" fillId="0" borderId="12" xfId="0" applyFont="1" applyBorder="1" applyAlignment="1">
      <alignment horizontal="justify" vertical="center" wrapText="1"/>
    </xf>
    <xf numFmtId="0" fontId="63" fillId="0" borderId="13" xfId="0" applyFont="1" applyBorder="1" applyAlignment="1">
      <alignment horizontal="justify" vertical="center" wrapText="1"/>
    </xf>
    <xf numFmtId="0" fontId="63" fillId="0" borderId="3" xfId="0" applyFont="1" applyBorder="1" applyAlignment="1">
      <alignment horizontal="justify" vertical="center" wrapText="1"/>
    </xf>
    <xf numFmtId="0" fontId="63" fillId="0" borderId="2" xfId="0" applyFont="1" applyBorder="1" applyAlignment="1">
      <alignment horizontal="justify" vertical="center" wrapText="1"/>
    </xf>
    <xf numFmtId="0" fontId="63" fillId="0" borderId="0" xfId="0" applyFont="1" applyAlignment="1">
      <alignment horizontal="justify" vertical="center" wrapText="1"/>
    </xf>
    <xf numFmtId="38" fontId="12" fillId="0" borderId="3" xfId="6" applyFont="1" applyBorder="1" applyAlignment="1">
      <alignment vertical="center"/>
    </xf>
    <xf numFmtId="38" fontId="12" fillId="0" borderId="2" xfId="6" applyFont="1" applyBorder="1" applyAlignment="1">
      <alignment vertical="center"/>
    </xf>
    <xf numFmtId="38" fontId="12" fillId="0" borderId="79" xfId="6" applyFont="1" applyBorder="1" applyAlignment="1">
      <alignment vertical="center"/>
    </xf>
    <xf numFmtId="38" fontId="12" fillId="0" borderId="80" xfId="6" applyFont="1" applyBorder="1" applyAlignment="1">
      <alignment vertical="center"/>
    </xf>
    <xf numFmtId="0" fontId="15" fillId="0" borderId="0" xfId="0" applyFont="1" applyAlignment="1">
      <alignment horizontal="center" vertical="center"/>
    </xf>
    <xf numFmtId="0" fontId="12" fillId="0" borderId="0" xfId="0" applyFont="1" applyAlignment="1">
      <alignment horizontal="center" vertical="center"/>
    </xf>
    <xf numFmtId="0" fontId="12" fillId="0" borderId="17" xfId="0" applyFont="1" applyBorder="1" applyAlignment="1">
      <alignment horizontal="center" vertical="center"/>
    </xf>
    <xf numFmtId="0" fontId="12" fillId="0" borderId="49" xfId="0" applyFont="1" applyBorder="1" applyAlignment="1">
      <alignment horizontal="center" vertical="center"/>
    </xf>
    <xf numFmtId="38" fontId="18" fillId="0" borderId="62" xfId="6" applyFont="1" applyBorder="1" applyAlignment="1">
      <alignment horizontal="center" vertical="center" wrapText="1"/>
    </xf>
    <xf numFmtId="38" fontId="18" fillId="0" borderId="2" xfId="6" applyFont="1" applyBorder="1" applyAlignment="1">
      <alignment horizontal="center" vertical="center" wrapText="1"/>
    </xf>
    <xf numFmtId="0" fontId="12" fillId="0" borderId="11" xfId="21" applyFont="1" applyBorder="1" applyAlignment="1">
      <alignment horizontal="left" vertical="center" shrinkToFit="1"/>
    </xf>
    <xf numFmtId="0" fontId="12" fillId="0" borderId="0" xfId="21" applyFont="1" applyAlignment="1">
      <alignment horizontal="center" vertical="center"/>
    </xf>
    <xf numFmtId="0" fontId="0" fillId="0" borderId="3" xfId="21" applyFont="1" applyBorder="1" applyAlignment="1">
      <alignment horizontal="center" vertical="center"/>
    </xf>
    <xf numFmtId="0" fontId="0" fillId="0" borderId="2" xfId="21" applyFont="1" applyBorder="1" applyAlignment="1">
      <alignment horizontal="center" vertical="center"/>
    </xf>
    <xf numFmtId="0" fontId="0" fillId="0" borderId="69" xfId="21" applyFont="1" applyBorder="1" applyAlignment="1">
      <alignment horizontal="center" vertical="center"/>
    </xf>
    <xf numFmtId="0" fontId="0" fillId="0" borderId="0" xfId="21" applyFont="1" applyAlignment="1">
      <alignment horizontal="right" vertical="center"/>
    </xf>
    <xf numFmtId="0" fontId="0" fillId="0" borderId="11" xfId="21" applyFont="1" applyBorder="1" applyAlignment="1">
      <alignment horizontal="center" vertical="center"/>
    </xf>
    <xf numFmtId="0" fontId="5" fillId="0" borderId="11" xfId="21" applyBorder="1" applyAlignment="1">
      <alignment horizontal="left" vertical="center"/>
    </xf>
    <xf numFmtId="0" fontId="50" fillId="0" borderId="11" xfId="21" applyFont="1" applyBorder="1" applyAlignment="1">
      <alignment horizontal="left" vertical="center"/>
    </xf>
    <xf numFmtId="0" fontId="0" fillId="0" borderId="0" xfId="21" applyFont="1" applyAlignment="1">
      <alignment horizontal="left"/>
    </xf>
    <xf numFmtId="0" fontId="15" fillId="0" borderId="0" xfId="21" applyFont="1" applyAlignment="1">
      <alignment horizontal="center"/>
    </xf>
    <xf numFmtId="0" fontId="43" fillId="0" borderId="0" xfId="21" applyFont="1" applyAlignment="1">
      <alignment horizontal="left"/>
    </xf>
    <xf numFmtId="0" fontId="12" fillId="0" borderId="0" xfId="21" applyFont="1" applyAlignment="1">
      <alignment horizontal="left"/>
    </xf>
    <xf numFmtId="0" fontId="0" fillId="0" borderId="66" xfId="21" applyFont="1" applyBorder="1" applyAlignment="1">
      <alignment horizontal="center"/>
    </xf>
    <xf numFmtId="0" fontId="0" fillId="0" borderId="2" xfId="21" applyFont="1" applyBorder="1" applyAlignment="1">
      <alignment horizontal="center"/>
    </xf>
    <xf numFmtId="0" fontId="0" fillId="0" borderId="4" xfId="21" applyFont="1" applyBorder="1" applyAlignment="1">
      <alignment horizontal="center"/>
    </xf>
    <xf numFmtId="0" fontId="0" fillId="0" borderId="0" xfId="21" applyFont="1" applyAlignment="1">
      <alignment horizontal="center"/>
    </xf>
    <xf numFmtId="0" fontId="5" fillId="0" borderId="0" xfId="21" applyAlignment="1">
      <alignment horizontal="left"/>
    </xf>
    <xf numFmtId="0" fontId="0" fillId="0" borderId="11" xfId="21" applyFont="1" applyBorder="1" applyAlignment="1">
      <alignment horizontal="left"/>
    </xf>
    <xf numFmtId="0" fontId="0" fillId="0" borderId="3" xfId="21" applyFont="1" applyBorder="1" applyAlignment="1">
      <alignment horizontal="center"/>
    </xf>
    <xf numFmtId="0" fontId="0" fillId="0" borderId="81" xfId="21" applyFont="1" applyBorder="1" applyAlignment="1">
      <alignment horizontal="center"/>
    </xf>
    <xf numFmtId="0" fontId="0" fillId="3" borderId="0" xfId="24" applyFont="1" applyFill="1" applyAlignment="1">
      <alignment horizontal="center" vertical="center"/>
    </xf>
    <xf numFmtId="0" fontId="60" fillId="5" borderId="0" xfId="0" applyFont="1" applyFill="1" applyAlignment="1">
      <alignment horizontal="center"/>
    </xf>
    <xf numFmtId="0" fontId="0" fillId="3" borderId="0" xfId="24" applyFont="1" applyFill="1" applyAlignment="1">
      <alignment horizontal="right" vertical="center"/>
    </xf>
    <xf numFmtId="0" fontId="20" fillId="6" borderId="0" xfId="24" applyFont="1" applyFill="1" applyAlignment="1">
      <alignment horizontal="right" vertical="center"/>
    </xf>
    <xf numFmtId="0" fontId="20" fillId="6" borderId="0" xfId="24" applyFont="1" applyFill="1" applyAlignment="1">
      <alignment horizontal="left" vertical="center"/>
    </xf>
    <xf numFmtId="0" fontId="25" fillId="3" borderId="0" xfId="24" applyFont="1" applyFill="1" applyAlignment="1">
      <alignment horizontal="center" vertical="center"/>
    </xf>
    <xf numFmtId="0" fontId="12" fillId="3" borderId="85" xfId="24" applyFont="1" applyFill="1" applyBorder="1" applyAlignment="1">
      <alignment horizontal="center" vertical="center" wrapText="1" shrinkToFit="1"/>
    </xf>
    <xf numFmtId="0" fontId="0" fillId="3" borderId="85" xfId="0" applyFill="1" applyBorder="1"/>
    <xf numFmtId="0" fontId="0" fillId="3" borderId="86" xfId="0" applyFill="1" applyBorder="1"/>
    <xf numFmtId="0" fontId="0" fillId="6" borderId="0" xfId="24" applyFont="1" applyFill="1" applyAlignment="1">
      <alignment horizontal="left" vertical="center" wrapText="1"/>
    </xf>
    <xf numFmtId="0" fontId="5" fillId="6" borderId="0" xfId="24" applyFill="1" applyAlignment="1">
      <alignment horizontal="left" vertical="center" wrapText="1"/>
    </xf>
    <xf numFmtId="0" fontId="0" fillId="3" borderId="0" xfId="24" applyFont="1" applyFill="1" applyAlignment="1">
      <alignment horizontal="distributed" vertical="center" indent="1"/>
    </xf>
    <xf numFmtId="0" fontId="0" fillId="6" borderId="0" xfId="24" applyFont="1" applyFill="1" applyAlignment="1">
      <alignment horizontal="left" vertical="top" wrapText="1"/>
    </xf>
    <xf numFmtId="0" fontId="0" fillId="6" borderId="0" xfId="24" applyFont="1" applyFill="1" applyAlignment="1">
      <alignment horizontal="left" vertical="center"/>
    </xf>
    <xf numFmtId="0" fontId="0" fillId="3" borderId="0" xfId="24" applyFont="1" applyFill="1" applyAlignment="1">
      <alignment horizontal="left" vertical="center"/>
    </xf>
    <xf numFmtId="0" fontId="5" fillId="3" borderId="0" xfId="24" applyFill="1" applyAlignment="1">
      <alignment horizontal="distributed" vertical="center" indent="1"/>
    </xf>
    <xf numFmtId="0" fontId="0" fillId="6" borderId="0" xfId="24" applyFont="1" applyFill="1" applyAlignment="1">
      <alignment horizontal="center" vertical="center" wrapText="1"/>
    </xf>
    <xf numFmtId="0" fontId="19" fillId="3" borderId="0" xfId="24" applyFont="1" applyFill="1" applyAlignment="1">
      <alignment horizontal="left" vertical="top" wrapText="1"/>
    </xf>
    <xf numFmtId="0" fontId="0" fillId="6" borderId="0" xfId="0" applyFill="1" applyAlignment="1">
      <alignment horizontal="left"/>
    </xf>
    <xf numFmtId="0" fontId="0" fillId="6" borderId="0" xfId="24" applyFont="1" applyFill="1" applyAlignment="1">
      <alignment horizontal="left" vertical="center" shrinkToFit="1"/>
    </xf>
    <xf numFmtId="178" fontId="0" fillId="3" borderId="46" xfId="24" applyNumberFormat="1" applyFont="1" applyFill="1" applyBorder="1" applyAlignment="1">
      <alignment horizontal="right" vertical="center"/>
    </xf>
    <xf numFmtId="178" fontId="0" fillId="3" borderId="47" xfId="24" applyNumberFormat="1" applyFont="1" applyFill="1" applyBorder="1" applyAlignment="1">
      <alignment horizontal="right" vertical="center"/>
    </xf>
    <xf numFmtId="178" fontId="0" fillId="3" borderId="11" xfId="24" applyNumberFormat="1" applyFont="1" applyFill="1" applyBorder="1" applyAlignment="1">
      <alignment horizontal="right" vertical="center"/>
    </xf>
    <xf numFmtId="0" fontId="0" fillId="3" borderId="11" xfId="0" applyFill="1" applyBorder="1" applyAlignment="1">
      <alignment vertical="center"/>
    </xf>
    <xf numFmtId="0" fontId="0" fillId="3" borderId="46" xfId="24" applyFont="1" applyFill="1" applyBorder="1" applyAlignment="1">
      <alignment horizontal="distributed" vertical="center" indent="1"/>
    </xf>
    <xf numFmtId="0" fontId="0" fillId="6" borderId="46" xfId="24" applyFont="1" applyFill="1" applyBorder="1" applyAlignment="1">
      <alignment horizontal="left" vertical="center"/>
    </xf>
    <xf numFmtId="0" fontId="0" fillId="3" borderId="47" xfId="24" applyFont="1" applyFill="1" applyBorder="1" applyAlignment="1">
      <alignment horizontal="distributed" vertical="center" indent="1"/>
    </xf>
    <xf numFmtId="0" fontId="0" fillId="6" borderId="47" xfId="24" applyFont="1" applyFill="1" applyBorder="1" applyAlignment="1">
      <alignment horizontal="left" vertical="center"/>
    </xf>
    <xf numFmtId="0" fontId="0" fillId="6" borderId="47" xfId="24" applyFont="1" applyFill="1" applyBorder="1" applyAlignment="1">
      <alignment horizontal="distributed" vertical="center" indent="1"/>
    </xf>
    <xf numFmtId="49" fontId="0" fillId="6" borderId="47" xfId="24" applyNumberFormat="1" applyFont="1" applyFill="1" applyBorder="1" applyAlignment="1">
      <alignment horizontal="left" vertical="center"/>
    </xf>
    <xf numFmtId="0" fontId="18" fillId="3" borderId="0" xfId="24" applyFont="1" applyFill="1" applyAlignment="1">
      <alignment horizontal="left" vertical="center" wrapText="1" shrinkToFit="1"/>
    </xf>
    <xf numFmtId="0" fontId="18" fillId="6" borderId="47" xfId="24" applyFont="1" applyFill="1" applyBorder="1" applyAlignment="1">
      <alignment horizontal="left" vertical="center"/>
    </xf>
    <xf numFmtId="0" fontId="11" fillId="3" borderId="71" xfId="24" applyFont="1" applyFill="1" applyBorder="1" applyAlignment="1">
      <alignment horizontal="distributed" vertical="center" indent="1"/>
    </xf>
    <xf numFmtId="0" fontId="5" fillId="3" borderId="71" xfId="24" applyFill="1" applyBorder="1" applyAlignment="1">
      <alignment horizontal="distributed" vertical="center" indent="1"/>
    </xf>
    <xf numFmtId="0" fontId="18" fillId="6" borderId="71" xfId="24" applyFont="1" applyFill="1" applyBorder="1" applyAlignment="1">
      <alignment horizontal="left" vertical="center"/>
    </xf>
    <xf numFmtId="0" fontId="0" fillId="6" borderId="0" xfId="24" applyFont="1" applyFill="1" applyAlignment="1">
      <alignment horizontal="center" vertical="center"/>
    </xf>
    <xf numFmtId="0" fontId="18" fillId="3" borderId="0" xfId="24" applyFont="1" applyFill="1" applyAlignment="1">
      <alignment horizontal="left" vertical="top" wrapText="1" shrinkToFit="1"/>
    </xf>
    <xf numFmtId="0" fontId="18" fillId="3" borderId="0" xfId="24" applyFont="1" applyFill="1" applyAlignment="1">
      <alignment horizontal="left" vertical="center" shrinkToFit="1"/>
    </xf>
    <xf numFmtId="0" fontId="26" fillId="3" borderId="0" xfId="24" applyFont="1" applyFill="1" applyAlignment="1">
      <alignment horizontal="center" vertical="center"/>
    </xf>
    <xf numFmtId="0" fontId="18" fillId="3" borderId="0" xfId="24" applyFont="1" applyFill="1" applyAlignment="1">
      <alignment horizontal="left" vertical="center" wrapText="1"/>
    </xf>
    <xf numFmtId="0" fontId="18" fillId="3" borderId="0" xfId="0" applyFont="1" applyFill="1" applyAlignment="1">
      <alignment horizontal="left" wrapText="1"/>
    </xf>
    <xf numFmtId="0" fontId="5" fillId="3" borderId="0" xfId="24" applyFill="1" applyAlignment="1">
      <alignment horizontal="center" vertical="center"/>
    </xf>
    <xf numFmtId="0" fontId="5" fillId="3" borderId="26" xfId="24" applyFill="1" applyBorder="1" applyAlignment="1">
      <alignment horizontal="center" vertical="center"/>
    </xf>
    <xf numFmtId="0" fontId="18" fillId="3" borderId="0" xfId="24" applyFont="1" applyFill="1" applyAlignment="1">
      <alignment horizontal="left" vertical="center"/>
    </xf>
    <xf numFmtId="0" fontId="0" fillId="3" borderId="46" xfId="24" applyFont="1" applyFill="1" applyBorder="1" applyAlignment="1">
      <alignment horizontal="center" vertical="center"/>
    </xf>
    <xf numFmtId="0" fontId="0" fillId="3" borderId="46" xfId="24" applyFont="1" applyFill="1" applyBorder="1" applyAlignment="1">
      <alignment horizontal="left" vertical="center"/>
    </xf>
    <xf numFmtId="0" fontId="0" fillId="3" borderId="82" xfId="24" applyFont="1" applyFill="1" applyBorder="1" applyAlignment="1">
      <alignment horizontal="center" vertical="center"/>
    </xf>
    <xf numFmtId="0" fontId="0" fillId="3" borderId="11" xfId="24" applyFont="1" applyFill="1" applyBorder="1" applyAlignment="1">
      <alignment horizontal="center" vertical="center"/>
    </xf>
    <xf numFmtId="0" fontId="45" fillId="0" borderId="0" xfId="20" applyFont="1" applyAlignment="1">
      <alignment horizontal="left" vertical="center" wrapText="1" indent="1"/>
    </xf>
    <xf numFmtId="0" fontId="18" fillId="0" borderId="0" xfId="20" applyFont="1" applyAlignment="1">
      <alignment horizontal="right" vertical="center"/>
    </xf>
    <xf numFmtId="0" fontId="18" fillId="0" borderId="33" xfId="20" applyFont="1" applyBorder="1" applyAlignment="1">
      <alignment horizontal="right" vertical="center"/>
    </xf>
    <xf numFmtId="0" fontId="18" fillId="0" borderId="87" xfId="20" applyFont="1" applyBorder="1" applyAlignment="1">
      <alignment horizontal="center" vertical="center"/>
    </xf>
    <xf numFmtId="0" fontId="18" fillId="0" borderId="58" xfId="20" applyFont="1" applyBorder="1" applyAlignment="1">
      <alignment horizontal="center" vertical="center"/>
    </xf>
    <xf numFmtId="0" fontId="18" fillId="0" borderId="88" xfId="20" applyFont="1" applyBorder="1" applyAlignment="1">
      <alignment horizontal="center" vertical="center"/>
    </xf>
    <xf numFmtId="0" fontId="18" fillId="0" borderId="89" xfId="20" applyFont="1" applyBorder="1" applyAlignment="1">
      <alignment horizontal="center" vertical="center"/>
    </xf>
    <xf numFmtId="38" fontId="18" fillId="0" borderId="90" xfId="6" applyFont="1" applyBorder="1" applyAlignment="1">
      <alignment horizontal="center" vertical="center"/>
    </xf>
    <xf numFmtId="38" fontId="18" fillId="0" borderId="91" xfId="6" applyFont="1" applyBorder="1" applyAlignment="1">
      <alignment horizontal="center" vertical="center"/>
    </xf>
    <xf numFmtId="38" fontId="18" fillId="0" borderId="58" xfId="6" applyFont="1" applyBorder="1" applyAlignment="1">
      <alignment horizontal="center" vertical="center"/>
    </xf>
    <xf numFmtId="0" fontId="18" fillId="0" borderId="92" xfId="20" applyFont="1" applyBorder="1" applyAlignment="1">
      <alignment horizontal="center" vertical="center"/>
    </xf>
    <xf numFmtId="0" fontId="18" fillId="0" borderId="93" xfId="20" applyFont="1" applyBorder="1" applyAlignment="1">
      <alignment horizontal="center" vertical="center"/>
    </xf>
    <xf numFmtId="0" fontId="12" fillId="0" borderId="11" xfId="20" applyFont="1" applyBorder="1" applyAlignment="1">
      <alignment horizontal="left" vertical="center"/>
    </xf>
    <xf numFmtId="0" fontId="27" fillId="0" borderId="0" xfId="20" applyFont="1" applyAlignment="1">
      <alignment horizontal="center" vertical="center"/>
    </xf>
    <xf numFmtId="49" fontId="18" fillId="0" borderId="34" xfId="20" applyNumberFormat="1" applyFont="1" applyBorder="1" applyAlignment="1">
      <alignment horizontal="center" vertical="center"/>
    </xf>
    <xf numFmtId="49" fontId="18" fillId="0" borderId="1" xfId="20" applyNumberFormat="1" applyFont="1" applyBorder="1" applyAlignment="1">
      <alignment horizontal="center" vertical="center"/>
    </xf>
    <xf numFmtId="49" fontId="18" fillId="0" borderId="94" xfId="20" applyNumberFormat="1" applyFont="1" applyBorder="1" applyAlignment="1">
      <alignment horizontal="center" vertical="center"/>
    </xf>
    <xf numFmtId="0" fontId="10" fillId="0" borderId="0" xfId="20" applyFont="1" applyAlignment="1">
      <alignment horizontal="center" vertical="center"/>
    </xf>
    <xf numFmtId="0" fontId="22" fillId="0" borderId="0" xfId="20" applyFont="1" applyAlignment="1">
      <alignment horizontal="center" vertical="center"/>
    </xf>
    <xf numFmtId="0" fontId="26" fillId="0" borderId="0" xfId="20" applyFont="1" applyAlignment="1">
      <alignment horizontal="left" vertical="center"/>
    </xf>
    <xf numFmtId="0" fontId="22" fillId="0" borderId="0" xfId="20" applyFont="1" applyAlignment="1">
      <alignment horizontal="left" vertical="center"/>
    </xf>
    <xf numFmtId="49" fontId="18" fillId="0" borderId="0" xfId="20" applyNumberFormat="1" applyFont="1" applyAlignment="1">
      <alignment horizontal="left" vertical="center"/>
    </xf>
    <xf numFmtId="0" fontId="44" fillId="0" borderId="0" xfId="20" applyFont="1" applyAlignment="1">
      <alignment horizontal="left" vertical="center"/>
    </xf>
    <xf numFmtId="0" fontId="22" fillId="0" borderId="0" xfId="20" applyFont="1" applyAlignment="1">
      <alignment horizontal="left" vertical="center" wrapText="1" indent="1"/>
    </xf>
    <xf numFmtId="0" fontId="22" fillId="0" borderId="0" xfId="20" applyFont="1" applyAlignment="1">
      <alignment horizontal="left" vertical="center" wrapText="1"/>
    </xf>
    <xf numFmtId="0" fontId="22" fillId="0" borderId="0" xfId="20" applyFont="1" applyAlignment="1">
      <alignment horizontal="left" vertical="center" indent="1"/>
    </xf>
    <xf numFmtId="0" fontId="0" fillId="0" borderId="3" xfId="21" applyFont="1" applyBorder="1" applyAlignment="1">
      <alignment horizontal="left" vertical="center"/>
    </xf>
    <xf numFmtId="0" fontId="0" fillId="0" borderId="69" xfId="21" applyFont="1" applyBorder="1" applyAlignment="1">
      <alignment horizontal="left" vertical="center"/>
    </xf>
    <xf numFmtId="0" fontId="0" fillId="0" borderId="7" xfId="21" applyFont="1" applyBorder="1" applyAlignment="1">
      <alignment horizontal="left" vertical="center"/>
    </xf>
    <xf numFmtId="0" fontId="0" fillId="0" borderId="6" xfId="21" applyFont="1" applyBorder="1" applyAlignment="1">
      <alignment horizontal="left" vertical="center"/>
    </xf>
    <xf numFmtId="0" fontId="0" fillId="0" borderId="2" xfId="21" applyFont="1" applyBorder="1" applyAlignment="1">
      <alignment horizontal="left" vertical="center"/>
    </xf>
    <xf numFmtId="0" fontId="0" fillId="0" borderId="12" xfId="21" applyFont="1" applyBorder="1" applyAlignment="1">
      <alignment horizontal="left" vertical="center"/>
    </xf>
    <xf numFmtId="0" fontId="0" fillId="0" borderId="13" xfId="21" applyFont="1" applyBorder="1" applyAlignment="1">
      <alignment horizontal="left" vertical="center"/>
    </xf>
    <xf numFmtId="0" fontId="14" fillId="0" borderId="0" xfId="21" applyFont="1" applyAlignment="1">
      <alignment horizontal="center" vertical="center"/>
    </xf>
    <xf numFmtId="0" fontId="0" fillId="0" borderId="12" xfId="21" applyFont="1" applyBorder="1" applyAlignment="1">
      <alignment horizontal="center" vertical="center"/>
    </xf>
    <xf numFmtId="0" fontId="0" fillId="0" borderId="95" xfId="21" applyFont="1" applyBorder="1" applyAlignment="1">
      <alignment horizontal="center" vertical="center"/>
    </xf>
    <xf numFmtId="0" fontId="0" fillId="0" borderId="11" xfId="19" applyFont="1" applyBorder="1" applyAlignment="1">
      <alignment horizontal="left" vertical="center"/>
    </xf>
    <xf numFmtId="0" fontId="20" fillId="0" borderId="0" xfId="21" applyFont="1" applyAlignment="1">
      <alignment horizontal="left" vertical="top" wrapText="1"/>
    </xf>
    <xf numFmtId="0" fontId="20" fillId="0" borderId="0" xfId="21" applyFont="1" applyAlignment="1">
      <alignment horizontal="left" vertical="center"/>
    </xf>
    <xf numFmtId="0" fontId="20" fillId="0" borderId="0" xfId="21" applyFont="1" applyAlignment="1">
      <alignment horizontal="right" vertical="center"/>
    </xf>
    <xf numFmtId="0" fontId="20" fillId="0" borderId="0" xfId="21" applyFont="1" applyAlignment="1">
      <alignment horizontal="left" vertical="center" wrapText="1"/>
    </xf>
    <xf numFmtId="0" fontId="20" fillId="0" borderId="0" xfId="21" applyFont="1" applyAlignment="1">
      <alignment horizontal="center" vertical="center" wrapText="1"/>
    </xf>
    <xf numFmtId="0" fontId="20" fillId="0" borderId="0" xfId="21" applyFont="1" applyAlignment="1">
      <alignment horizontal="left" vertical="center" shrinkToFit="1"/>
    </xf>
    <xf numFmtId="0" fontId="25" fillId="0" borderId="0" xfId="21" applyFont="1" applyAlignment="1">
      <alignment horizontal="right" vertical="center"/>
    </xf>
    <xf numFmtId="0" fontId="21" fillId="0" borderId="0" xfId="21" applyFont="1" applyAlignment="1">
      <alignment horizontal="center" vertical="center"/>
    </xf>
    <xf numFmtId="0" fontId="5" fillId="0" borderId="11" xfId="19" applyBorder="1" applyAlignment="1">
      <alignment horizontal="left" vertical="center"/>
    </xf>
    <xf numFmtId="0" fontId="0" fillId="0" borderId="0" xfId="0" applyAlignment="1">
      <alignment horizontal="center" vertical="center" wrapText="1"/>
    </xf>
    <xf numFmtId="0" fontId="0" fillId="0" borderId="6" xfId="0" applyBorder="1" applyAlignment="1">
      <alignment horizontal="center" vertical="center" wrapText="1"/>
    </xf>
    <xf numFmtId="0" fontId="0" fillId="0" borderId="11" xfId="0" applyBorder="1" applyAlignment="1">
      <alignment horizontal="center" vertical="center" wrapText="1"/>
    </xf>
    <xf numFmtId="0" fontId="0" fillId="0" borderId="8" xfId="0" applyBorder="1" applyAlignment="1">
      <alignment horizontal="center" vertical="center" wrapText="1"/>
    </xf>
    <xf numFmtId="0" fontId="61" fillId="0" borderId="0" xfId="0" applyFont="1" applyAlignment="1">
      <alignment horizontal="center" vertical="center"/>
    </xf>
    <xf numFmtId="0" fontId="0" fillId="0" borderId="0" xfId="0" applyAlignment="1">
      <alignment horizontal="center" vertical="center"/>
    </xf>
    <xf numFmtId="0" fontId="0" fillId="0" borderId="96" xfId="21" applyFont="1" applyBorder="1" applyAlignment="1">
      <alignment horizontal="center" vertical="center"/>
    </xf>
    <xf numFmtId="0" fontId="0" fillId="0" borderId="97" xfId="21" applyFont="1" applyBorder="1" applyAlignment="1">
      <alignment horizontal="center" vertical="center"/>
    </xf>
    <xf numFmtId="0" fontId="0" fillId="0" borderId="98" xfId="21" applyFont="1" applyBorder="1" applyAlignment="1">
      <alignment horizontal="center" vertical="center"/>
    </xf>
    <xf numFmtId="0" fontId="0" fillId="0" borderId="0" xfId="21" applyFont="1" applyAlignment="1">
      <alignment horizontal="left" vertical="center"/>
    </xf>
    <xf numFmtId="0" fontId="0" fillId="0" borderId="33" xfId="21" applyFont="1" applyBorder="1" applyAlignment="1">
      <alignment horizontal="right" vertical="center"/>
    </xf>
    <xf numFmtId="0" fontId="0" fillId="0" borderId="87" xfId="21" applyFont="1" applyBorder="1" applyAlignment="1">
      <alignment horizontal="center" vertical="center"/>
    </xf>
    <xf numFmtId="0" fontId="0" fillId="0" borderId="99" xfId="21" applyFont="1" applyBorder="1" applyAlignment="1">
      <alignment horizontal="center" vertical="center"/>
    </xf>
    <xf numFmtId="0" fontId="0" fillId="0" borderId="11" xfId="21" applyFont="1" applyBorder="1" applyAlignment="1">
      <alignment horizontal="left" vertical="center"/>
    </xf>
    <xf numFmtId="0" fontId="0" fillId="0" borderId="11" xfId="21" applyFont="1" applyBorder="1" applyAlignment="1">
      <alignment horizontal="right" vertical="center"/>
    </xf>
    <xf numFmtId="0" fontId="5" fillId="0" borderId="3" xfId="21" applyBorder="1" applyAlignment="1">
      <alignment horizontal="center" vertical="center"/>
    </xf>
    <xf numFmtId="0" fontId="5" fillId="0" borderId="2" xfId="21" applyBorder="1" applyAlignment="1">
      <alignment horizontal="center" vertical="center"/>
    </xf>
    <xf numFmtId="0" fontId="5" fillId="0" borderId="0" xfId="21" applyAlignment="1">
      <alignment horizontal="right" vertical="center"/>
    </xf>
    <xf numFmtId="0" fontId="13" fillId="0" borderId="0" xfId="21" applyFont="1" applyAlignment="1">
      <alignment horizontal="center" vertical="center"/>
    </xf>
    <xf numFmtId="0" fontId="5" fillId="0" borderId="11" xfId="21" applyBorder="1" applyAlignment="1">
      <alignment horizontal="right" vertical="center"/>
    </xf>
    <xf numFmtId="0" fontId="15" fillId="0" borderId="0" xfId="21" applyFont="1" applyAlignment="1">
      <alignment horizontal="center" vertical="center"/>
    </xf>
    <xf numFmtId="0" fontId="0" fillId="0" borderId="11" xfId="21" applyFont="1" applyBorder="1" applyAlignment="1">
      <alignment vertical="center"/>
    </xf>
    <xf numFmtId="0" fontId="5" fillId="0" borderId="11" xfId="21" applyBorder="1" applyAlignment="1">
      <alignment vertical="center"/>
    </xf>
    <xf numFmtId="0" fontId="28" fillId="0" borderId="0" xfId="21" applyFont="1" applyAlignment="1">
      <alignment horizontal="center" vertical="center"/>
    </xf>
    <xf numFmtId="0" fontId="4" fillId="0" borderId="11" xfId="21" applyFont="1" applyBorder="1" applyAlignment="1">
      <alignment horizontal="center" vertical="center"/>
    </xf>
    <xf numFmtId="0" fontId="9" fillId="0" borderId="11" xfId="21" applyFont="1" applyBorder="1" applyAlignment="1">
      <alignment horizontal="center" vertical="center"/>
    </xf>
    <xf numFmtId="0" fontId="72" fillId="0" borderId="0" xfId="26" applyFont="1" applyAlignment="1">
      <alignment horizontal="center" vertical="center" shrinkToFit="1"/>
    </xf>
    <xf numFmtId="0" fontId="20" fillId="0" borderId="100" xfId="15" applyFont="1" applyBorder="1" applyAlignment="1">
      <alignment horizontal="left" vertical="center"/>
    </xf>
    <xf numFmtId="0" fontId="20" fillId="0" borderId="15" xfId="15" applyFont="1" applyBorder="1" applyAlignment="1">
      <alignment horizontal="left" vertical="center"/>
    </xf>
    <xf numFmtId="0" fontId="20" fillId="0" borderId="101" xfId="15" applyFont="1" applyBorder="1" applyAlignment="1">
      <alignment horizontal="justify" vertical="center" wrapText="1"/>
    </xf>
    <xf numFmtId="0" fontId="20" fillId="0" borderId="72" xfId="15" applyFont="1" applyBorder="1" applyAlignment="1">
      <alignment horizontal="justify" vertical="center" wrapText="1"/>
    </xf>
    <xf numFmtId="0" fontId="20" fillId="0" borderId="57" xfId="15" applyFont="1" applyBorder="1" applyAlignment="1">
      <alignment horizontal="justify" vertical="center" wrapText="1"/>
    </xf>
    <xf numFmtId="0" fontId="19" fillId="0" borderId="0" xfId="15" applyFont="1" applyAlignment="1">
      <alignment horizontal="justify" vertical="center"/>
    </xf>
    <xf numFmtId="0" fontId="20" fillId="0" borderId="102" xfId="15" applyFont="1" applyBorder="1" applyAlignment="1">
      <alignment horizontal="center" vertical="center"/>
    </xf>
    <xf numFmtId="0" fontId="20" fillId="0" borderId="103" xfId="15" applyFont="1" applyBorder="1" applyAlignment="1">
      <alignment horizontal="center" vertical="center"/>
    </xf>
    <xf numFmtId="0" fontId="11" fillId="0" borderId="0" xfId="15" applyFont="1" applyAlignment="1">
      <alignment horizontal="left" vertical="top" wrapText="1"/>
    </xf>
    <xf numFmtId="0" fontId="20" fillId="0" borderId="77" xfId="15" applyFont="1" applyBorder="1" applyAlignment="1">
      <alignment horizontal="left" vertical="center"/>
    </xf>
    <xf numFmtId="0" fontId="20" fillId="0" borderId="0" xfId="15" applyFont="1" applyAlignment="1">
      <alignment horizontal="left" vertical="center"/>
    </xf>
    <xf numFmtId="0" fontId="20" fillId="0" borderId="90" xfId="15" applyFont="1" applyBorder="1" applyAlignment="1">
      <alignment horizontal="justify" vertical="center" wrapText="1"/>
    </xf>
    <xf numFmtId="0" fontId="20" fillId="0" borderId="91" xfId="15" applyFont="1" applyBorder="1" applyAlignment="1">
      <alignment horizontal="justify" vertical="center" wrapText="1"/>
    </xf>
    <xf numFmtId="0" fontId="20" fillId="0" borderId="104" xfId="15" applyFont="1" applyBorder="1" applyAlignment="1">
      <alignment horizontal="justify" vertical="center" wrapText="1"/>
    </xf>
    <xf numFmtId="0" fontId="20" fillId="0" borderId="3" xfId="15" applyFont="1" applyBorder="1" applyAlignment="1">
      <alignment horizontal="justify" vertical="center" wrapText="1"/>
    </xf>
    <xf numFmtId="0" fontId="20" fillId="0" borderId="2" xfId="15" applyFont="1" applyBorder="1" applyAlignment="1">
      <alignment horizontal="justify" vertical="center" wrapText="1"/>
    </xf>
    <xf numFmtId="0" fontId="20" fillId="0" borderId="18" xfId="15" applyFont="1" applyBorder="1" applyAlignment="1">
      <alignment horizontal="justify" vertical="center" wrapText="1"/>
    </xf>
    <xf numFmtId="0" fontId="14" fillId="0" borderId="100" xfId="15" applyFont="1" applyBorder="1" applyAlignment="1">
      <alignment horizontal="center" vertical="center"/>
    </xf>
    <xf numFmtId="0" fontId="20" fillId="0" borderId="0" xfId="15" applyFont="1" applyAlignment="1">
      <alignment horizontal="justify" vertical="top" wrapText="1"/>
    </xf>
    <xf numFmtId="0" fontId="20" fillId="0" borderId="0" xfId="15" applyFont="1" applyAlignment="1">
      <alignment horizontal="justify" vertical="top"/>
    </xf>
    <xf numFmtId="0" fontId="20" fillId="0" borderId="92" xfId="15" applyFont="1" applyBorder="1" applyAlignment="1">
      <alignment horizontal="right" vertical="center" wrapText="1"/>
    </xf>
    <xf numFmtId="0" fontId="20" fillId="0" borderId="105" xfId="15" applyFont="1" applyBorder="1" applyAlignment="1">
      <alignment horizontal="right" vertical="center" wrapText="1"/>
    </xf>
    <xf numFmtId="0" fontId="20" fillId="0" borderId="3" xfId="16" applyFont="1" applyBorder="1" applyAlignment="1">
      <alignment horizontal="justify" vertical="center" wrapText="1"/>
    </xf>
    <xf numFmtId="0" fontId="20" fillId="0" borderId="2" xfId="16" applyFont="1" applyBorder="1" applyAlignment="1">
      <alignment horizontal="justify" vertical="center" wrapText="1"/>
    </xf>
    <xf numFmtId="0" fontId="20" fillId="0" borderId="18" xfId="16" applyFont="1" applyBorder="1" applyAlignment="1">
      <alignment horizontal="justify" vertical="center" wrapText="1"/>
    </xf>
    <xf numFmtId="0" fontId="20" fillId="0" borderId="0" xfId="16" applyFont="1" applyAlignment="1">
      <alignment horizontal="justify" vertical="center"/>
    </xf>
    <xf numFmtId="0" fontId="14" fillId="0" borderId="0" xfId="16" applyFont="1" applyAlignment="1">
      <alignment horizontal="center" vertical="center"/>
    </xf>
    <xf numFmtId="0" fontId="20" fillId="0" borderId="90" xfId="16" applyFont="1" applyBorder="1" applyAlignment="1">
      <alignment horizontal="justify" vertical="center" wrapText="1"/>
    </xf>
    <xf numFmtId="0" fontId="20" fillId="0" borderId="91" xfId="16" applyFont="1" applyBorder="1" applyAlignment="1">
      <alignment horizontal="justify" vertical="center" wrapText="1"/>
    </xf>
    <xf numFmtId="0" fontId="20" fillId="0" borderId="104" xfId="16" applyFont="1" applyBorder="1" applyAlignment="1">
      <alignment horizontal="justify" vertical="center" wrapText="1"/>
    </xf>
    <xf numFmtId="0" fontId="12" fillId="0" borderId="2" xfId="23" applyFont="1" applyBorder="1" applyAlignment="1">
      <alignment horizontal="left" vertical="center"/>
    </xf>
    <xf numFmtId="0" fontId="0" fillId="0" borderId="106" xfId="23" applyFont="1" applyBorder="1">
      <alignment vertical="center"/>
    </xf>
    <xf numFmtId="0" fontId="0" fillId="0" borderId="69" xfId="23" applyFont="1" applyBorder="1">
      <alignment vertical="center"/>
    </xf>
    <xf numFmtId="0" fontId="0" fillId="0" borderId="62" xfId="23" applyFont="1" applyBorder="1">
      <alignment vertical="center"/>
    </xf>
    <xf numFmtId="0" fontId="0" fillId="0" borderId="3" xfId="23" applyFont="1" applyBorder="1" applyAlignment="1">
      <alignment horizontal="center" vertical="center"/>
    </xf>
    <xf numFmtId="0" fontId="0" fillId="0" borderId="2" xfId="23" applyFont="1" applyBorder="1" applyAlignment="1">
      <alignment horizontal="center" vertical="center"/>
    </xf>
    <xf numFmtId="0" fontId="0" fillId="0" borderId="69" xfId="23" applyFont="1" applyBorder="1" applyAlignment="1">
      <alignment horizontal="center" vertical="center"/>
    </xf>
    <xf numFmtId="0" fontId="0" fillId="0" borderId="62" xfId="23" applyFont="1" applyBorder="1" applyAlignment="1">
      <alignment horizontal="center" vertical="center"/>
    </xf>
    <xf numFmtId="0" fontId="0" fillId="0" borderId="0" xfId="14" applyFont="1" applyAlignment="1">
      <alignment horizontal="right" vertical="center"/>
    </xf>
    <xf numFmtId="0" fontId="5" fillId="0" borderId="0" xfId="14" applyAlignment="1">
      <alignment horizontal="right" vertical="center"/>
    </xf>
    <xf numFmtId="0" fontId="0" fillId="0" borderId="3" xfId="23" applyFont="1" applyBorder="1" applyAlignment="1">
      <alignment horizontal="center" vertical="center" shrinkToFit="1"/>
    </xf>
    <xf numFmtId="0" fontId="0" fillId="0" borderId="4" xfId="23" applyFont="1" applyBorder="1" applyAlignment="1">
      <alignment horizontal="center" vertical="center" shrinkToFit="1"/>
    </xf>
    <xf numFmtId="0" fontId="0" fillId="0" borderId="7" xfId="23" applyFont="1" applyBorder="1" applyAlignment="1">
      <alignment horizontal="center" vertical="center"/>
    </xf>
    <xf numFmtId="0" fontId="0" fillId="0" borderId="107" xfId="23" applyFont="1" applyBorder="1" applyAlignment="1">
      <alignment horizontal="center" vertical="center"/>
    </xf>
    <xf numFmtId="0" fontId="0" fillId="0" borderId="108" xfId="23" applyFont="1" applyBorder="1" applyAlignment="1">
      <alignment horizontal="center" vertical="center"/>
    </xf>
    <xf numFmtId="0" fontId="0" fillId="0" borderId="109" xfId="23" applyFont="1" applyBorder="1" applyAlignment="1">
      <alignment horizontal="center" vertical="center"/>
    </xf>
    <xf numFmtId="0" fontId="12" fillId="0" borderId="11" xfId="23" applyFont="1" applyBorder="1" applyAlignment="1">
      <alignment horizontal="right" vertical="center"/>
    </xf>
    <xf numFmtId="0" fontId="15" fillId="0" borderId="100" xfId="23" applyFont="1" applyBorder="1" applyAlignment="1">
      <alignment horizontal="center" vertical="center"/>
    </xf>
    <xf numFmtId="0" fontId="0" fillId="0" borderId="110" xfId="23" applyFont="1" applyBorder="1">
      <alignment vertical="center"/>
    </xf>
    <xf numFmtId="0" fontId="0" fillId="0" borderId="111" xfId="23" applyFont="1" applyBorder="1">
      <alignment vertical="center"/>
    </xf>
    <xf numFmtId="0" fontId="0" fillId="0" borderId="112" xfId="23" applyFont="1" applyBorder="1">
      <alignment vertical="center"/>
    </xf>
    <xf numFmtId="0" fontId="0" fillId="0" borderId="113" xfId="23" applyFont="1" applyBorder="1" applyAlignment="1">
      <alignment horizontal="center" vertical="center"/>
    </xf>
    <xf numFmtId="0" fontId="0" fillId="0" borderId="6" xfId="23" applyFont="1" applyBorder="1" applyAlignment="1">
      <alignment horizontal="center" vertical="center"/>
    </xf>
    <xf numFmtId="0" fontId="0" fillId="0" borderId="114" xfId="23" applyFont="1" applyBorder="1" applyAlignment="1">
      <alignment horizontal="center" vertical="center"/>
    </xf>
    <xf numFmtId="0" fontId="0" fillId="0" borderId="8" xfId="23" applyFont="1" applyBorder="1" applyAlignment="1">
      <alignment horizontal="center" vertical="center"/>
    </xf>
    <xf numFmtId="0" fontId="0" fillId="0" borderId="115" xfId="23" applyFont="1" applyBorder="1">
      <alignment vertical="center"/>
    </xf>
    <xf numFmtId="0" fontId="0" fillId="0" borderId="95" xfId="23" applyFont="1" applyBorder="1">
      <alignment vertical="center"/>
    </xf>
    <xf numFmtId="0" fontId="0" fillId="0" borderId="116" xfId="23" applyFont="1" applyBorder="1">
      <alignment vertical="center"/>
    </xf>
    <xf numFmtId="49" fontId="12" fillId="0" borderId="9" xfId="0" applyNumberFormat="1" applyFont="1" applyBorder="1" applyAlignment="1">
      <alignment horizontal="center" vertical="center"/>
    </xf>
    <xf numFmtId="49" fontId="12" fillId="0" borderId="136" xfId="0" applyNumberFormat="1" applyFont="1" applyBorder="1" applyAlignment="1">
      <alignment horizontal="center" vertical="center"/>
    </xf>
    <xf numFmtId="38" fontId="78" fillId="0" borderId="0" xfId="6" applyFont="1" applyAlignment="1">
      <alignment horizontal="right" vertical="center"/>
    </xf>
    <xf numFmtId="0" fontId="0" fillId="0" borderId="11" xfId="0" applyBorder="1" applyAlignment="1">
      <alignment horizontal="left" vertical="center"/>
    </xf>
    <xf numFmtId="0" fontId="0" fillId="0" borderId="11" xfId="0" applyBorder="1" applyAlignment="1">
      <alignment horizontal="right" vertical="center"/>
    </xf>
    <xf numFmtId="49" fontId="18" fillId="0" borderId="32" xfId="0" applyNumberFormat="1" applyFont="1" applyBorder="1" applyAlignment="1">
      <alignment horizontal="center" vertical="center"/>
    </xf>
    <xf numFmtId="49" fontId="18" fillId="0" borderId="25" xfId="0" applyNumberFormat="1" applyFont="1" applyBorder="1" applyAlignment="1">
      <alignment horizontal="center" vertical="center"/>
    </xf>
    <xf numFmtId="49" fontId="18" fillId="0" borderId="16" xfId="0" applyNumberFormat="1" applyFont="1" applyBorder="1" applyAlignment="1">
      <alignment horizontal="center" vertical="center"/>
    </xf>
    <xf numFmtId="0" fontId="18" fillId="0" borderId="32" xfId="0" applyFont="1" applyBorder="1" applyAlignment="1">
      <alignment horizontal="center" vertical="center"/>
    </xf>
    <xf numFmtId="0" fontId="18" fillId="0" borderId="25" xfId="0" applyFont="1" applyBorder="1" applyAlignment="1">
      <alignment horizontal="center" vertical="center"/>
    </xf>
    <xf numFmtId="0" fontId="18" fillId="0" borderId="16" xfId="0" applyFont="1" applyBorder="1" applyAlignment="1">
      <alignment horizontal="center" vertical="center"/>
    </xf>
    <xf numFmtId="38" fontId="18" fillId="0" borderId="127" xfId="6" applyFont="1" applyFill="1" applyBorder="1" applyAlignment="1">
      <alignment horizontal="center" vertical="center" wrapText="1"/>
    </xf>
    <xf numFmtId="38" fontId="18" fillId="0" borderId="129" xfId="6" applyFont="1" applyFill="1" applyBorder="1" applyAlignment="1">
      <alignment horizontal="center" vertical="center" wrapText="1"/>
    </xf>
    <xf numFmtId="38" fontId="18" fillId="0" borderId="131" xfId="6" applyFont="1" applyFill="1" applyBorder="1" applyAlignment="1">
      <alignment horizontal="center" vertical="center" wrapText="1"/>
    </xf>
    <xf numFmtId="0" fontId="12" fillId="0" borderId="32" xfId="0" applyFont="1" applyBorder="1" applyAlignment="1">
      <alignment horizontal="center" vertical="center"/>
    </xf>
    <xf numFmtId="0" fontId="12" fillId="0" borderId="25" xfId="0" applyFont="1" applyBorder="1" applyAlignment="1">
      <alignment horizontal="center" vertical="center"/>
    </xf>
    <xf numFmtId="0" fontId="12" fillId="0" borderId="16" xfId="0" applyFont="1" applyBorder="1" applyAlignment="1">
      <alignment horizontal="center" vertical="center"/>
    </xf>
    <xf numFmtId="38" fontId="14" fillId="0" borderId="0" xfId="6" applyFont="1" applyAlignment="1">
      <alignment horizontal="center" vertical="center"/>
    </xf>
    <xf numFmtId="0" fontId="0" fillId="0" borderId="11" xfId="0" applyBorder="1" applyAlignment="1">
      <alignment horizontal="center" vertical="center"/>
    </xf>
    <xf numFmtId="49" fontId="12" fillId="0" borderId="3" xfId="0" applyNumberFormat="1" applyFont="1" applyBorder="1" applyAlignment="1">
      <alignment horizontal="center" vertical="center"/>
    </xf>
    <xf numFmtId="49" fontId="12" fillId="0" borderId="2" xfId="0" applyNumberFormat="1" applyFont="1" applyBorder="1" applyAlignment="1">
      <alignment horizontal="center" vertical="center"/>
    </xf>
    <xf numFmtId="49" fontId="12" fillId="0" borderId="139" xfId="0" applyNumberFormat="1" applyFont="1" applyBorder="1" applyAlignment="1">
      <alignment horizontal="center" vertical="center"/>
    </xf>
    <xf numFmtId="0" fontId="15" fillId="0" borderId="0" xfId="29" applyFont="1" applyAlignment="1">
      <alignment horizontal="center" vertical="center"/>
    </xf>
    <xf numFmtId="0" fontId="5" fillId="0" borderId="11" xfId="29" applyBorder="1" applyAlignment="1">
      <alignment horizontal="right" vertical="center"/>
    </xf>
    <xf numFmtId="0" fontId="39" fillId="0" borderId="33" xfId="13" applyFont="1" applyBorder="1" applyAlignment="1">
      <alignment horizontal="right"/>
    </xf>
    <xf numFmtId="0" fontId="18" fillId="0" borderId="0" xfId="21" applyFont="1" applyAlignment="1">
      <alignment horizontal="left" vertical="center"/>
    </xf>
    <xf numFmtId="0" fontId="48" fillId="0" borderId="3" xfId="11" applyFont="1" applyBorder="1" applyAlignment="1">
      <alignment horizontal="center" vertical="center"/>
    </xf>
    <xf numFmtId="0" fontId="48" fillId="0" borderId="2" xfId="11" applyFont="1" applyBorder="1" applyAlignment="1">
      <alignment horizontal="center" vertical="center"/>
    </xf>
    <xf numFmtId="0" fontId="48" fillId="0" borderId="4" xfId="11" applyFont="1" applyBorder="1" applyAlignment="1">
      <alignment horizontal="center" vertical="center"/>
    </xf>
    <xf numFmtId="0" fontId="49" fillId="0" borderId="12" xfId="11" applyFont="1" applyBorder="1" applyAlignment="1">
      <alignment horizontal="center" vertical="center" wrapText="1"/>
    </xf>
    <xf numFmtId="0" fontId="49" fillId="0" borderId="26" xfId="11" applyFont="1" applyBorder="1" applyAlignment="1">
      <alignment horizontal="center" vertical="center" wrapText="1"/>
    </xf>
    <xf numFmtId="0" fontId="49" fillId="0" borderId="5" xfId="11" applyFont="1" applyBorder="1" applyAlignment="1">
      <alignment horizontal="center" vertical="center" wrapText="1"/>
    </xf>
    <xf numFmtId="0" fontId="49" fillId="0" borderId="11" xfId="11" applyFont="1" applyBorder="1" applyAlignment="1">
      <alignment horizontal="center" vertical="center" wrapText="1"/>
    </xf>
    <xf numFmtId="0" fontId="48" fillId="0" borderId="9" xfId="11" applyFont="1" applyBorder="1" applyAlignment="1">
      <alignment horizontal="center" vertical="center"/>
    </xf>
    <xf numFmtId="0" fontId="62" fillId="0" borderId="0" xfId="11" applyFont="1" applyAlignment="1">
      <alignment horizontal="center" vertical="center"/>
    </xf>
    <xf numFmtId="0" fontId="48" fillId="0" borderId="9" xfId="11" applyFont="1" applyBorder="1" applyAlignment="1">
      <alignment horizontal="left" vertical="center" wrapText="1"/>
    </xf>
    <xf numFmtId="0" fontId="48" fillId="0" borderId="32" xfId="11" applyFont="1" applyBorder="1" applyAlignment="1">
      <alignment horizontal="left" vertical="top"/>
    </xf>
    <xf numFmtId="0" fontId="48" fillId="0" borderId="25" xfId="11" applyFont="1" applyBorder="1" applyAlignment="1">
      <alignment horizontal="left" vertical="top"/>
    </xf>
    <xf numFmtId="0" fontId="48" fillId="0" borderId="10" xfId="11" applyFont="1" applyBorder="1" applyAlignment="1">
      <alignment horizontal="left" vertical="top"/>
    </xf>
    <xf numFmtId="38" fontId="48" fillId="0" borderId="26" xfId="9" applyFont="1" applyBorder="1" applyAlignment="1">
      <alignment horizontal="right" vertical="center"/>
    </xf>
    <xf numFmtId="38" fontId="48" fillId="0" borderId="0" xfId="9" applyFont="1" applyBorder="1" applyAlignment="1">
      <alignment horizontal="right" vertical="center"/>
    </xf>
    <xf numFmtId="38" fontId="48" fillId="0" borderId="11" xfId="9" applyFont="1" applyBorder="1" applyAlignment="1">
      <alignment horizontal="right" vertical="center"/>
    </xf>
    <xf numFmtId="0" fontId="49" fillId="0" borderId="3" xfId="11" applyFont="1" applyBorder="1" applyAlignment="1">
      <alignment horizontal="center" vertical="center"/>
    </xf>
    <xf numFmtId="0" fontId="49" fillId="0" borderId="2" xfId="11" applyFont="1" applyBorder="1" applyAlignment="1">
      <alignment horizontal="center" vertical="center"/>
    </xf>
    <xf numFmtId="0" fontId="49" fillId="0" borderId="4" xfId="11" applyFont="1" applyBorder="1" applyAlignment="1">
      <alignment horizontal="center" vertical="center"/>
    </xf>
    <xf numFmtId="0" fontId="15" fillId="0" borderId="9" xfId="14" applyFont="1" applyBorder="1" applyAlignment="1">
      <alignment horizontal="center" vertical="center"/>
    </xf>
    <xf numFmtId="183" fontId="15" fillId="0" borderId="9" xfId="14" applyNumberFormat="1" applyFont="1" applyBorder="1" applyAlignment="1">
      <alignment vertical="center"/>
    </xf>
    <xf numFmtId="186" fontId="15" fillId="0" borderId="4" xfId="14" applyNumberFormat="1" applyFont="1" applyBorder="1" applyAlignment="1">
      <alignment horizontal="right" vertical="center"/>
    </xf>
    <xf numFmtId="186" fontId="15" fillId="0" borderId="9" xfId="14" applyNumberFormat="1" applyFont="1" applyBorder="1" applyAlignment="1">
      <alignment horizontal="right" vertical="center"/>
    </xf>
    <xf numFmtId="0" fontId="15" fillId="0" borderId="3" xfId="14" applyFont="1" applyBorder="1" applyAlignment="1">
      <alignment horizontal="center" vertical="center"/>
    </xf>
    <xf numFmtId="0" fontId="12" fillId="0" borderId="0" xfId="14" applyFont="1" applyAlignment="1">
      <alignment horizontal="center" vertical="center"/>
    </xf>
    <xf numFmtId="184" fontId="15" fillId="0" borderId="3" xfId="14" applyNumberFormat="1" applyFont="1" applyBorder="1" applyAlignment="1">
      <alignment horizontal="right" vertical="center"/>
    </xf>
    <xf numFmtId="184" fontId="15" fillId="0" borderId="2" xfId="14" applyNumberFormat="1" applyFont="1" applyBorder="1" applyAlignment="1">
      <alignment horizontal="right" vertical="center"/>
    </xf>
    <xf numFmtId="184" fontId="15" fillId="0" borderId="4" xfId="14" applyNumberFormat="1" applyFont="1" applyBorder="1" applyAlignment="1">
      <alignment horizontal="right" vertical="center"/>
    </xf>
    <xf numFmtId="0" fontId="18" fillId="0" borderId="0" xfId="14" applyFont="1" applyAlignment="1">
      <alignment horizontal="center" vertical="center"/>
    </xf>
    <xf numFmtId="0" fontId="15" fillId="0" borderId="0" xfId="14" applyFont="1" applyAlignment="1">
      <alignment horizontal="left" vertical="top" wrapText="1"/>
    </xf>
    <xf numFmtId="0" fontId="32" fillId="0" borderId="0" xfId="14" applyFont="1" applyAlignment="1">
      <alignment horizontal="center" vertical="center"/>
    </xf>
    <xf numFmtId="0" fontId="13" fillId="0" borderId="0" xfId="14" applyFont="1" applyAlignment="1">
      <alignment horizontal="center" vertical="center"/>
    </xf>
    <xf numFmtId="177" fontId="15" fillId="0" borderId="9" xfId="14" applyNumberFormat="1" applyFont="1" applyBorder="1" applyAlignment="1">
      <alignment vertical="center"/>
    </xf>
    <xf numFmtId="0" fontId="15" fillId="0" borderId="4" xfId="14" applyFont="1" applyBorder="1" applyAlignment="1">
      <alignment horizontal="center" vertical="center"/>
    </xf>
    <xf numFmtId="0" fontId="15" fillId="0" borderId="9" xfId="14" applyFont="1" applyBorder="1" applyAlignment="1">
      <alignment horizontal="left" vertical="center"/>
    </xf>
    <xf numFmtId="0" fontId="15" fillId="0" borderId="3" xfId="14" applyFont="1" applyBorder="1" applyAlignment="1">
      <alignment horizontal="left" vertical="center"/>
    </xf>
    <xf numFmtId="49" fontId="15" fillId="0" borderId="9" xfId="14" applyNumberFormat="1" applyFont="1" applyBorder="1" applyAlignment="1">
      <alignment horizontal="left" vertical="center"/>
    </xf>
    <xf numFmtId="49" fontId="15" fillId="0" borderId="3" xfId="14" applyNumberFormat="1" applyFont="1" applyBorder="1" applyAlignment="1">
      <alignment horizontal="left" vertical="center"/>
    </xf>
    <xf numFmtId="0" fontId="22" fillId="0" borderId="0" xfId="14" applyFont="1" applyAlignment="1">
      <alignment horizontal="center" vertical="center" shrinkToFit="1"/>
    </xf>
    <xf numFmtId="0" fontId="15" fillId="0" borderId="0" xfId="14" applyFont="1" applyAlignment="1">
      <alignment horizontal="center" vertical="center"/>
    </xf>
    <xf numFmtId="0" fontId="11" fillId="0" borderId="0" xfId="10" applyFont="1" applyBorder="1" applyAlignment="1">
      <alignment horizontal="left" vertical="center" wrapText="1"/>
    </xf>
    <xf numFmtId="0" fontId="11" fillId="0" borderId="32" xfId="10" applyFont="1" applyBorder="1" applyAlignment="1">
      <alignment horizontal="center" vertical="center" wrapText="1"/>
    </xf>
    <xf numFmtId="0" fontId="19" fillId="0" borderId="0" xfId="10" applyFont="1" applyBorder="1" applyAlignment="1">
      <alignment horizontal="left" vertical="center" wrapText="1"/>
    </xf>
    <xf numFmtId="0" fontId="11" fillId="0" borderId="0" xfId="28" applyFont="1" applyAlignment="1">
      <alignment horizontal="left" vertical="center" wrapText="1"/>
    </xf>
    <xf numFmtId="0" fontId="11" fillId="0" borderId="9" xfId="28" applyFont="1" applyBorder="1" applyAlignment="1">
      <alignment horizontal="center" vertical="center" wrapText="1"/>
    </xf>
    <xf numFmtId="0" fontId="19" fillId="0" borderId="6" xfId="28" applyFont="1" applyBorder="1" applyAlignment="1">
      <alignment vertical="center" wrapText="1"/>
    </xf>
    <xf numFmtId="0" fontId="11" fillId="0" borderId="144" xfId="28" applyFont="1" applyBorder="1" applyAlignment="1">
      <alignment horizontal="center" vertical="center" wrapText="1"/>
    </xf>
    <xf numFmtId="0" fontId="19" fillId="0" borderId="6" xfId="10" applyFont="1" applyBorder="1" applyAlignment="1">
      <alignment vertical="center"/>
    </xf>
    <xf numFmtId="57" fontId="12" fillId="0" borderId="145" xfId="13" applyNumberFormat="1" applyFont="1" applyBorder="1" applyAlignment="1">
      <alignment horizontal="left"/>
    </xf>
    <xf numFmtId="0" fontId="12" fillId="0" borderId="145" xfId="13" applyFont="1" applyBorder="1" applyAlignment="1">
      <alignment horizontal="left"/>
    </xf>
    <xf numFmtId="57" fontId="12" fillId="0" borderId="146" xfId="13" applyNumberFormat="1" applyFont="1" applyBorder="1" applyAlignment="1">
      <alignment horizontal="left"/>
    </xf>
    <xf numFmtId="0" fontId="12" fillId="0" borderId="146" xfId="13" applyFont="1" applyBorder="1" applyAlignment="1">
      <alignment horizontal="left"/>
    </xf>
    <xf numFmtId="0" fontId="39" fillId="0" borderId="0" xfId="13" applyFont="1" applyAlignment="1">
      <alignment horizontal="right"/>
    </xf>
    <xf numFmtId="0" fontId="5" fillId="0" borderId="147" xfId="13" applyBorder="1" applyAlignment="1">
      <alignment horizontal="center" vertical="center"/>
    </xf>
    <xf numFmtId="49" fontId="5" fillId="0" borderId="36" xfId="13" applyNumberFormat="1" applyBorder="1" applyAlignment="1">
      <alignment horizontal="center" vertical="center"/>
    </xf>
    <xf numFmtId="57" fontId="5" fillId="0" borderId="35" xfId="13" applyNumberFormat="1" applyBorder="1" applyAlignment="1">
      <alignment horizontal="center" vertical="center"/>
    </xf>
    <xf numFmtId="0" fontId="5" fillId="0" borderId="37" xfId="13" applyBorder="1" applyAlignment="1">
      <alignment horizontal="center" vertical="center"/>
    </xf>
    <xf numFmtId="0" fontId="5" fillId="0" borderId="9" xfId="12" applyBorder="1" applyAlignment="1">
      <alignment horizontal="center" vertical="center"/>
    </xf>
    <xf numFmtId="0" fontId="18" fillId="0" borderId="3" xfId="12" applyFont="1" applyBorder="1" applyAlignment="1">
      <alignment horizontal="center" vertical="center"/>
    </xf>
    <xf numFmtId="0" fontId="18" fillId="0" borderId="148" xfId="12" applyFont="1" applyBorder="1" applyAlignment="1">
      <alignment horizontal="center" vertical="center"/>
    </xf>
    <xf numFmtId="49" fontId="5" fillId="0" borderId="4" xfId="12" applyNumberFormat="1" applyBorder="1" applyAlignment="1">
      <alignment horizontal="center" vertical="center"/>
    </xf>
    <xf numFmtId="0" fontId="5" fillId="0" borderId="9" xfId="12" applyBorder="1" applyAlignment="1">
      <alignment horizontal="center" vertical="center" wrapText="1"/>
    </xf>
    <xf numFmtId="182" fontId="5" fillId="0" borderId="9" xfId="12" applyNumberFormat="1" applyBorder="1" applyAlignment="1">
      <alignment horizontal="center" vertical="center"/>
    </xf>
    <xf numFmtId="0" fontId="5" fillId="0" borderId="38" xfId="12" applyBorder="1" applyAlignment="1">
      <alignment horizontal="center" vertical="center"/>
    </xf>
    <xf numFmtId="0" fontId="18" fillId="0" borderId="144" xfId="12" applyFont="1" applyBorder="1" applyAlignment="1">
      <alignment horizontal="center" vertical="center"/>
    </xf>
    <xf numFmtId="0" fontId="5" fillId="0" borderId="10" xfId="12" applyBorder="1" applyAlignment="1">
      <alignment horizontal="center" vertical="center"/>
    </xf>
    <xf numFmtId="0" fontId="18" fillId="0" borderId="5" xfId="12" applyFont="1" applyBorder="1" applyAlignment="1">
      <alignment horizontal="center" vertical="center"/>
    </xf>
    <xf numFmtId="49" fontId="5" fillId="0" borderId="8" xfId="12" applyNumberFormat="1" applyBorder="1" applyAlignment="1">
      <alignment horizontal="center" vertical="center"/>
    </xf>
    <xf numFmtId="0" fontId="5" fillId="0" borderId="10" xfId="12" applyBorder="1" applyAlignment="1">
      <alignment horizontal="center" vertical="center" wrapText="1"/>
    </xf>
    <xf numFmtId="0" fontId="5" fillId="2" borderId="10" xfId="12" applyFill="1" applyBorder="1" applyAlignment="1">
      <alignment horizontal="center" vertical="center"/>
    </xf>
    <xf numFmtId="0" fontId="18" fillId="2" borderId="5" xfId="12" applyFont="1" applyFill="1" applyBorder="1" applyAlignment="1">
      <alignment horizontal="center" vertical="center"/>
    </xf>
    <xf numFmtId="0" fontId="5" fillId="2" borderId="10" xfId="13" applyFill="1" applyBorder="1" applyAlignment="1">
      <alignment horizontal="center" vertical="center"/>
    </xf>
    <xf numFmtId="0" fontId="18" fillId="2" borderId="5" xfId="13" applyFont="1" applyFill="1" applyBorder="1" applyAlignment="1">
      <alignment horizontal="center" vertical="center"/>
    </xf>
    <xf numFmtId="49" fontId="5" fillId="0" borderId="4" xfId="13" applyNumberFormat="1" applyBorder="1" applyAlignment="1">
      <alignment horizontal="center" vertical="center"/>
    </xf>
    <xf numFmtId="0" fontId="5" fillId="0" borderId="9" xfId="13" applyBorder="1" applyAlignment="1">
      <alignment horizontal="center" vertical="center" wrapText="1"/>
    </xf>
    <xf numFmtId="0" fontId="5" fillId="0" borderId="25" xfId="13" applyBorder="1" applyAlignment="1">
      <alignment horizontal="center" vertical="center" wrapText="1"/>
    </xf>
    <xf numFmtId="0" fontId="5" fillId="0" borderId="9" xfId="13" applyBorder="1" applyAlignment="1">
      <alignment horizontal="center" vertical="center"/>
    </xf>
    <xf numFmtId="0" fontId="5" fillId="2" borderId="25" xfId="13" applyFill="1" applyBorder="1" applyAlignment="1">
      <alignment horizontal="center" vertical="center"/>
    </xf>
    <xf numFmtId="0" fontId="18" fillId="2" borderId="7" xfId="13" applyFont="1" applyFill="1" applyBorder="1" applyAlignment="1">
      <alignment horizontal="center" vertical="center"/>
    </xf>
    <xf numFmtId="49" fontId="5" fillId="0" borderId="13" xfId="13" applyNumberFormat="1" applyBorder="1" applyAlignment="1">
      <alignment horizontal="center" vertical="center"/>
    </xf>
    <xf numFmtId="0" fontId="5" fillId="0" borderId="32" xfId="13" applyBorder="1" applyAlignment="1">
      <alignment horizontal="center" vertical="center" wrapText="1"/>
    </xf>
    <xf numFmtId="0" fontId="5" fillId="0" borderId="32" xfId="13" applyBorder="1" applyAlignment="1">
      <alignment horizontal="center" vertical="center"/>
    </xf>
    <xf numFmtId="0" fontId="18" fillId="0" borderId="12" xfId="13" applyFont="1" applyBorder="1" applyAlignment="1">
      <alignment horizontal="center" vertical="center"/>
    </xf>
    <xf numFmtId="0" fontId="5" fillId="2" borderId="9" xfId="13" applyFill="1" applyBorder="1" applyAlignment="1">
      <alignment horizontal="center" vertical="center"/>
    </xf>
    <xf numFmtId="0" fontId="18" fillId="2" borderId="3" xfId="13" applyFont="1" applyFill="1" applyBorder="1" applyAlignment="1">
      <alignment horizontal="center" vertical="center"/>
    </xf>
    <xf numFmtId="0" fontId="5" fillId="0" borderId="39" xfId="13" applyBorder="1" applyAlignment="1">
      <alignment horizontal="center" vertical="center"/>
    </xf>
    <xf numFmtId="0" fontId="5" fillId="2" borderId="40" xfId="13" applyFill="1" applyBorder="1" applyAlignment="1">
      <alignment horizontal="center" vertical="center"/>
    </xf>
    <xf numFmtId="0" fontId="18" fillId="2" borderId="41" xfId="13" applyFont="1" applyFill="1" applyBorder="1" applyAlignment="1">
      <alignment horizontal="center" vertical="center"/>
    </xf>
    <xf numFmtId="0" fontId="18" fillId="0" borderId="149" xfId="12" applyFont="1" applyBorder="1" applyAlignment="1">
      <alignment horizontal="center" vertical="center"/>
    </xf>
    <xf numFmtId="49" fontId="5" fillId="0" borderId="150" xfId="13" applyNumberFormat="1" applyBorder="1" applyAlignment="1">
      <alignment horizontal="center" vertical="center"/>
    </xf>
    <xf numFmtId="0" fontId="5" fillId="0" borderId="40" xfId="13" applyBorder="1" applyAlignment="1">
      <alignment horizontal="center" vertical="center" wrapText="1"/>
    </xf>
    <xf numFmtId="182" fontId="5" fillId="0" borderId="151" xfId="12" applyNumberFormat="1" applyBorder="1" applyAlignment="1">
      <alignment horizontal="center" vertical="center"/>
    </xf>
    <xf numFmtId="0" fontId="5" fillId="0" borderId="40" xfId="13" applyBorder="1" applyAlignment="1">
      <alignment horizontal="center" vertical="center"/>
    </xf>
    <xf numFmtId="0" fontId="39" fillId="0" borderId="152" xfId="13" applyFont="1" applyBorder="1" applyAlignment="1"/>
    <xf numFmtId="57" fontId="5" fillId="0" borderId="40" xfId="13" applyNumberFormat="1" applyBorder="1" applyAlignment="1">
      <alignment horizontal="left" vertical="center"/>
    </xf>
    <xf numFmtId="0" fontId="5" fillId="0" borderId="40" xfId="13" applyBorder="1" applyAlignment="1">
      <alignment horizontal="left" vertical="center" wrapText="1"/>
    </xf>
    <xf numFmtId="49" fontId="5" fillId="0" borderId="150" xfId="13" applyNumberFormat="1" applyBorder="1" applyAlignment="1">
      <alignment horizontal="left" vertical="center"/>
    </xf>
    <xf numFmtId="0" fontId="79" fillId="0" borderId="153" xfId="12" applyFont="1" applyBorder="1" applyAlignment="1">
      <alignment horizontal="center" vertical="center"/>
    </xf>
    <xf numFmtId="0" fontId="18" fillId="2" borderId="41" xfId="13" applyFont="1" applyFill="1" applyBorder="1" applyAlignment="1">
      <alignment horizontal="left" vertical="center"/>
    </xf>
    <xf numFmtId="0" fontId="5" fillId="2" borderId="40" xfId="13" applyFill="1" applyBorder="1" applyAlignment="1">
      <alignment horizontal="left" vertical="center"/>
    </xf>
    <xf numFmtId="57" fontId="5" fillId="0" borderId="9" xfId="13" applyNumberFormat="1" applyBorder="1" applyAlignment="1">
      <alignment horizontal="left" vertical="center"/>
    </xf>
    <xf numFmtId="0" fontId="5" fillId="0" borderId="9" xfId="13" applyBorder="1" applyAlignment="1">
      <alignment horizontal="left" vertical="center" wrapText="1"/>
    </xf>
    <xf numFmtId="0" fontId="5" fillId="0" borderId="32" xfId="13" applyBorder="1" applyAlignment="1">
      <alignment horizontal="left" vertical="center" wrapText="1"/>
    </xf>
    <xf numFmtId="49" fontId="5" fillId="0" borderId="13" xfId="13" applyNumberFormat="1" applyBorder="1" applyAlignment="1">
      <alignment horizontal="left" vertical="center"/>
    </xf>
    <xf numFmtId="0" fontId="79" fillId="0" borderId="154" xfId="12" applyFont="1" applyBorder="1" applyAlignment="1">
      <alignment horizontal="center" vertical="center"/>
    </xf>
    <xf numFmtId="0" fontId="18" fillId="2" borderId="3" xfId="13" applyFont="1" applyFill="1" applyBorder="1" applyAlignment="1">
      <alignment horizontal="left" vertical="center"/>
    </xf>
    <xf numFmtId="0" fontId="5" fillId="2" borderId="9" xfId="13" applyFill="1" applyBorder="1" applyAlignment="1">
      <alignment horizontal="left" vertical="center"/>
    </xf>
    <xf numFmtId="0" fontId="18" fillId="2" borderId="7" xfId="13" applyFont="1" applyFill="1" applyBorder="1" applyAlignment="1">
      <alignment horizontal="left" vertical="center"/>
    </xf>
    <xf numFmtId="0" fontId="5" fillId="2" borderId="25" xfId="13" applyFill="1" applyBorder="1" applyAlignment="1">
      <alignment horizontal="left" vertical="center"/>
    </xf>
    <xf numFmtId="57" fontId="5" fillId="0" borderId="25" xfId="13" applyNumberFormat="1" applyBorder="1" applyAlignment="1">
      <alignment horizontal="left" vertical="center"/>
    </xf>
    <xf numFmtId="0" fontId="18" fillId="0" borderId="12" xfId="13" applyFont="1" applyBorder="1" applyAlignment="1">
      <alignment horizontal="left" vertical="center"/>
    </xf>
    <xf numFmtId="0" fontId="5" fillId="0" borderId="32" xfId="13" applyBorder="1" applyAlignment="1">
      <alignment horizontal="left" vertical="center"/>
    </xf>
    <xf numFmtId="0" fontId="75" fillId="0" borderId="8" xfId="12" applyFont="1" applyBorder="1" applyAlignment="1">
      <alignment vertical="center" wrapText="1"/>
    </xf>
    <xf numFmtId="0" fontId="75" fillId="0" borderId="155" xfId="12" applyFont="1" applyBorder="1" applyAlignment="1">
      <alignment vertical="center" wrapText="1"/>
    </xf>
    <xf numFmtId="0" fontId="75" fillId="0" borderId="156" xfId="12" applyFont="1" applyBorder="1" applyAlignment="1">
      <alignment vertical="center" wrapText="1"/>
    </xf>
    <xf numFmtId="0" fontId="75" fillId="0" borderId="157" xfId="12" applyFont="1" applyBorder="1" applyAlignment="1">
      <alignment vertical="center" wrapText="1"/>
    </xf>
    <xf numFmtId="182" fontId="5" fillId="0" borderId="10" xfId="12" applyNumberFormat="1" applyBorder="1" applyAlignment="1">
      <alignment horizontal="center" vertical="center"/>
    </xf>
    <xf numFmtId="0" fontId="0" fillId="0" borderId="9" xfId="12" applyFont="1" applyBorder="1" applyAlignment="1">
      <alignment horizontal="center" vertical="center"/>
    </xf>
    <xf numFmtId="0" fontId="0" fillId="0" borderId="38" xfId="12" applyFont="1" applyBorder="1" applyAlignment="1">
      <alignment horizontal="center" vertical="center"/>
    </xf>
    <xf numFmtId="0" fontId="75" fillId="0" borderId="158" xfId="12" applyFont="1" applyBorder="1" applyAlignment="1">
      <alignment vertical="center" wrapText="1"/>
    </xf>
    <xf numFmtId="0" fontId="75" fillId="0" borderId="159" xfId="12" applyFont="1" applyBorder="1" applyAlignment="1">
      <alignment vertical="center" wrapText="1"/>
    </xf>
    <xf numFmtId="0" fontId="5" fillId="0" borderId="160" xfId="13" applyBorder="1" applyAlignment="1">
      <alignment horizontal="center" vertical="center"/>
    </xf>
    <xf numFmtId="0" fontId="75" fillId="0" borderId="161" xfId="13" applyFont="1" applyBorder="1" applyAlignment="1">
      <alignment horizontal="center" vertical="center"/>
    </xf>
    <xf numFmtId="0" fontId="12" fillId="0" borderId="162" xfId="13" applyFont="1" applyBorder="1" applyAlignment="1">
      <alignment horizontal="left"/>
    </xf>
    <xf numFmtId="57" fontId="59" fillId="0" borderId="162" xfId="13" applyNumberFormat="1" applyFont="1" applyBorder="1" applyAlignment="1">
      <alignment horizontal="left"/>
    </xf>
    <xf numFmtId="0" fontId="12" fillId="0" borderId="163" xfId="13" applyFont="1" applyBorder="1" applyAlignment="1">
      <alignment horizontal="left"/>
    </xf>
    <xf numFmtId="57" fontId="59" fillId="0" borderId="163" xfId="13" applyNumberFormat="1" applyFont="1" applyBorder="1" applyAlignment="1">
      <alignment horizontal="left"/>
    </xf>
    <xf numFmtId="0" fontId="5" fillId="0" borderId="0" xfId="21" applyAlignment="1">
      <alignment horizontal="center" vertical="center"/>
    </xf>
    <xf numFmtId="0" fontId="5" fillId="0" borderId="0" xfId="21" applyAlignment="1">
      <alignment horizontal="left" vertical="center"/>
    </xf>
    <xf numFmtId="0" fontId="5" fillId="0" borderId="0" xfId="21" applyAlignment="1">
      <alignment horizontal="centerContinuous" vertical="center"/>
    </xf>
    <xf numFmtId="177" fontId="5" fillId="0" borderId="0" xfId="8" applyNumberFormat="1" applyFont="1" applyBorder="1" applyAlignment="1">
      <alignment horizontal="center" vertical="center"/>
    </xf>
    <xf numFmtId="0" fontId="5" fillId="0" borderId="0" xfId="21" applyAlignment="1">
      <alignment horizontal="left" vertical="center"/>
    </xf>
    <xf numFmtId="177" fontId="5" fillId="0" borderId="0" xfId="8" applyNumberFormat="1" applyFont="1" applyBorder="1" applyAlignment="1">
      <alignment vertical="center"/>
    </xf>
  </cellXfs>
  <cellStyles count="30">
    <cellStyle name="Calc Currency (0)" xfId="1" xr:uid="{00000000-0005-0000-0000-000000000000}"/>
    <cellStyle name="Header1" xfId="2" xr:uid="{00000000-0005-0000-0000-000001000000}"/>
    <cellStyle name="Header2" xfId="3" xr:uid="{00000000-0005-0000-0000-000002000000}"/>
    <cellStyle name="Normal_#18-Internet" xfId="4" xr:uid="{00000000-0005-0000-0000-000003000000}"/>
    <cellStyle name="ハイパーリンク" xfId="5" builtinId="8"/>
    <cellStyle name="桁区切り" xfId="6" builtinId="6"/>
    <cellStyle name="桁区切り 2" xfId="7" xr:uid="{00000000-0005-0000-0000-000007000000}"/>
    <cellStyle name="桁区切り 2 2" xfId="8" xr:uid="{00000000-0005-0000-0000-000008000000}"/>
    <cellStyle name="桁区切り 3" xfId="9" xr:uid="{00000000-0005-0000-0000-000009000000}"/>
    <cellStyle name="標準" xfId="0" builtinId="0"/>
    <cellStyle name="標準 2" xfId="10" xr:uid="{00000000-0005-0000-0000-00000B000000}"/>
    <cellStyle name="標準 2 2" xfId="28" xr:uid="{3B213C8A-17CF-496A-A612-54979ED880BE}"/>
    <cellStyle name="標準 3" xfId="11" xr:uid="{00000000-0005-0000-0000-00000C000000}"/>
    <cellStyle name="標準 4" xfId="12" xr:uid="{00000000-0005-0000-0000-00000D000000}"/>
    <cellStyle name="標準 5" xfId="13" xr:uid="{00000000-0005-0000-0000-00000E000000}"/>
    <cellStyle name="標準 6" xfId="25" xr:uid="{00000000-0005-0000-0000-00000F000000}"/>
    <cellStyle name="標準 6 2" xfId="26" xr:uid="{1ACE1FF3-56A2-4D46-9C52-A828A73FEC4E}"/>
    <cellStyle name="標準_2003会計ﾏﾆｭｱﾙ様式集" xfId="14" xr:uid="{00000000-0005-0000-0000-000011000000}"/>
    <cellStyle name="標準_21-1　様式21-1(講演依頼承諾書) 2" xfId="24" xr:uid="{00000000-0005-0000-0000-000012000000}"/>
    <cellStyle name="標準_46　様式46（特別領収書作成申請書）" xfId="15" xr:uid="{00000000-0005-0000-0000-000013000000}"/>
    <cellStyle name="標準_47　様式47（特別領収書作成報告書）" xfId="16" xr:uid="{00000000-0005-0000-0000-000014000000}"/>
    <cellStyle name="標準_財特様式２～４" xfId="17" xr:uid="{00000000-0005-0000-0000-000015000000}"/>
    <cellStyle name="標準_予算関係様式14～16,22,24,25" xfId="27" xr:uid="{D13770ED-FB46-4F98-BC14-B1CB980BCB43}"/>
    <cellStyle name="標準_様式１６" xfId="18" xr:uid="{00000000-0005-0000-0000-000017000000}"/>
    <cellStyle name="標準_様式2（事業費決定依頼書）" xfId="19" xr:uid="{00000000-0005-0000-0000-000018000000}"/>
    <cellStyle name="標準_様式２１(ﾁｪｯｸﾎﾟｲﾝﾄ)" xfId="20" xr:uid="{00000000-0005-0000-0000-000019000000}"/>
    <cellStyle name="標準_様式ファイル(上程委員会向）" xfId="21" xr:uid="{00000000-0005-0000-0000-00001A000000}"/>
    <cellStyle name="標準_様式ファイル(上程委員会向） 2 2" xfId="29" xr:uid="{CB80D70B-1210-4C42-B9FC-A2B74B5614D8}"/>
    <cellStyle name="標準_様式ファイル(上程委員会向）2003" xfId="22" xr:uid="{00000000-0005-0000-0000-00001C000000}"/>
    <cellStyle name="標準_領収書管理台帳" xfId="23" xr:uid="{00000000-0005-0000-0000-00001D000000}"/>
  </cellStyles>
  <dxfs count="14">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haredStrings" Target="sharedStrings.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14</xdr:col>
      <xdr:colOff>438150</xdr:colOff>
      <xdr:row>11</xdr:row>
      <xdr:rowOff>85725</xdr:rowOff>
    </xdr:from>
    <xdr:to>
      <xdr:col>15</xdr:col>
      <xdr:colOff>714375</xdr:colOff>
      <xdr:row>15</xdr:row>
      <xdr:rowOff>95250</xdr:rowOff>
    </xdr:to>
    <xdr:grpSp>
      <xdr:nvGrpSpPr>
        <xdr:cNvPr id="2" name="グループ化 13">
          <a:extLst>
            <a:ext uri="{FF2B5EF4-FFF2-40B4-BE49-F238E27FC236}">
              <a16:creationId xmlns:a16="http://schemas.microsoft.com/office/drawing/2014/main" id="{AB58548D-9EDE-4D13-AF5A-9C675C273FB6}"/>
            </a:ext>
          </a:extLst>
        </xdr:cNvPr>
        <xdr:cNvGrpSpPr>
          <a:grpSpLocks/>
        </xdr:cNvGrpSpPr>
      </xdr:nvGrpSpPr>
      <xdr:grpSpPr bwMode="auto">
        <a:xfrm>
          <a:off x="9277350" y="2173605"/>
          <a:ext cx="1312545" cy="702945"/>
          <a:chOff x="12013471" y="1724025"/>
          <a:chExt cx="3611212" cy="247650"/>
        </a:xfrm>
      </xdr:grpSpPr>
      <xdr:sp macro="" textlink="">
        <xdr:nvSpPr>
          <xdr:cNvPr id="3" name="角丸四角形吹き出し 15">
            <a:extLst>
              <a:ext uri="{FF2B5EF4-FFF2-40B4-BE49-F238E27FC236}">
                <a16:creationId xmlns:a16="http://schemas.microsoft.com/office/drawing/2014/main" id="{B33BB011-4CF1-E759-8CB1-385ECEABD79B}"/>
              </a:ext>
            </a:extLst>
          </xdr:cNvPr>
          <xdr:cNvSpPr>
            <a:spLocks noChangeArrowheads="1"/>
          </xdr:cNvSpPr>
        </xdr:nvSpPr>
        <xdr:spPr bwMode="auto">
          <a:xfrm>
            <a:off x="12013471" y="1724025"/>
            <a:ext cx="3600450" cy="244848"/>
          </a:xfrm>
          <a:prstGeom prst="wedgeRoundRectCallout">
            <a:avLst>
              <a:gd name="adj1" fmla="val -100287"/>
              <a:gd name="adj2" fmla="val -54769"/>
              <a:gd name="adj3" fmla="val 16667"/>
            </a:avLst>
          </a:prstGeom>
          <a:solidFill>
            <a:srgbClr val="FF0000">
              <a:alpha val="38039"/>
            </a:srgbClr>
          </a:solidFill>
          <a:ln w="9525">
            <a:solidFill>
              <a:srgbClr val="000000"/>
            </a:solidFill>
            <a:round/>
            <a:headEnd/>
            <a:tailEnd/>
          </a:ln>
        </xdr:spPr>
      </xdr:sp>
      <xdr:sp macro="" textlink="">
        <xdr:nvSpPr>
          <xdr:cNvPr id="4" name="角丸四角形吹き出し 12">
            <a:extLst>
              <a:ext uri="{FF2B5EF4-FFF2-40B4-BE49-F238E27FC236}">
                <a16:creationId xmlns:a16="http://schemas.microsoft.com/office/drawing/2014/main" id="{97F923C0-5D2D-FFD3-9C17-F90126A318D7}"/>
              </a:ext>
            </a:extLst>
          </xdr:cNvPr>
          <xdr:cNvSpPr/>
        </xdr:nvSpPr>
        <xdr:spPr bwMode="auto">
          <a:xfrm>
            <a:off x="12013471" y="1724025"/>
            <a:ext cx="3611212" cy="247650"/>
          </a:xfrm>
          <a:prstGeom prst="wedgeRoundRectCallout">
            <a:avLst>
              <a:gd name="adj1" fmla="val -159352"/>
              <a:gd name="adj2" fmla="val 10847"/>
              <a:gd name="adj3" fmla="val 16667"/>
            </a:avLst>
          </a:prstGeom>
          <a:solidFill>
            <a:srgbClr val="FF0000">
              <a:alpha val="38000"/>
            </a:srgbClr>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lnSpc>
                <a:spcPts val="900"/>
              </a:lnSpc>
            </a:pPr>
            <a:r>
              <a:rPr kumimoji="1" lang="ja-JP" altLang="en-US" sz="1000" b="1"/>
              <a:t>契約の種別、計算方法に応じた入力欄に金額を入力してください。</a:t>
            </a:r>
          </a:p>
        </xdr:txBody>
      </xdr:sp>
    </xdr:grpSp>
    <xdr:clientData/>
  </xdr:twoCellAnchor>
  <xdr:twoCellAnchor>
    <xdr:from>
      <xdr:col>1</xdr:col>
      <xdr:colOff>0</xdr:colOff>
      <xdr:row>1</xdr:row>
      <xdr:rowOff>1905</xdr:rowOff>
    </xdr:from>
    <xdr:to>
      <xdr:col>4</xdr:col>
      <xdr:colOff>118102</xdr:colOff>
      <xdr:row>3</xdr:row>
      <xdr:rowOff>127116</xdr:rowOff>
    </xdr:to>
    <xdr:sp macro="" textlink="">
      <xdr:nvSpPr>
        <xdr:cNvPr id="5" name="角丸四角形 13">
          <a:extLst>
            <a:ext uri="{FF2B5EF4-FFF2-40B4-BE49-F238E27FC236}">
              <a16:creationId xmlns:a16="http://schemas.microsoft.com/office/drawing/2014/main" id="{4BC1A100-EC02-4079-9D7E-A8E4870D70FF}"/>
            </a:ext>
          </a:extLst>
        </xdr:cNvPr>
        <xdr:cNvSpPr/>
      </xdr:nvSpPr>
      <xdr:spPr bwMode="auto">
        <a:xfrm>
          <a:off x="609600" y="169545"/>
          <a:ext cx="1946902" cy="460491"/>
        </a:xfrm>
        <a:prstGeom prst="roundRect">
          <a:avLst/>
        </a:prstGeom>
        <a:solidFill>
          <a:srgbClr val="FFC000"/>
        </a:solidFill>
        <a:ln w="9525" cap="flat" cmpd="sng" algn="ctr">
          <a:solidFill>
            <a:srgbClr val="000000"/>
          </a:solidFill>
          <a:prstDash val="solid"/>
          <a:round/>
          <a:headEnd type="none" w="med" len="med"/>
          <a:tailEnd type="none" w="med" len="med"/>
        </a:ln>
        <a:effectLst/>
        <a:scene3d>
          <a:camera prst="orthographicFront"/>
          <a:lightRig rig="threePt" dir="t"/>
        </a:scene3d>
        <a:sp3d>
          <a:bevelT/>
        </a:sp3d>
      </xdr:spPr>
      <xdr:txBody>
        <a:bodyPr vertOverflow="clip" horzOverflow="clip" wrap="square" lIns="18288" tIns="0" rIns="0" bIns="0" rtlCol="0" anchor="t" upright="1"/>
        <a:lstStyle/>
        <a:p>
          <a:pPr algn="l"/>
          <a:r>
            <a:rPr kumimoji="1" lang="en-US" altLang="ja-JP" sz="1100"/>
            <a:t>※</a:t>
          </a:r>
          <a:r>
            <a:rPr kumimoji="1" lang="ja-JP" altLang="en-US" sz="1100"/>
            <a:t>最重要</a:t>
          </a:r>
          <a:endParaRPr kumimoji="1" lang="en-US" altLang="ja-JP" sz="1100"/>
        </a:p>
        <a:p>
          <a:pPr algn="l">
            <a:lnSpc>
              <a:spcPts val="1100"/>
            </a:lnSpc>
          </a:pPr>
          <a:r>
            <a:rPr kumimoji="1" lang="ja-JP" altLang="en-US" sz="1100"/>
            <a:t>必ず両面印刷にて</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2</xdr:col>
      <xdr:colOff>558800</xdr:colOff>
      <xdr:row>34</xdr:row>
      <xdr:rowOff>0</xdr:rowOff>
    </xdr:from>
    <xdr:to>
      <xdr:col>3</xdr:col>
      <xdr:colOff>1066800</xdr:colOff>
      <xdr:row>35</xdr:row>
      <xdr:rowOff>57150</xdr:rowOff>
    </xdr:to>
    <xdr:grpSp>
      <xdr:nvGrpSpPr>
        <xdr:cNvPr id="90850" name="グループ化 12">
          <a:extLst>
            <a:ext uri="{FF2B5EF4-FFF2-40B4-BE49-F238E27FC236}">
              <a16:creationId xmlns:a16="http://schemas.microsoft.com/office/drawing/2014/main" id="{00000000-0008-0000-1300-0000E2620100}"/>
            </a:ext>
          </a:extLst>
        </xdr:cNvPr>
        <xdr:cNvGrpSpPr>
          <a:grpSpLocks/>
        </xdr:cNvGrpSpPr>
      </xdr:nvGrpSpPr>
      <xdr:grpSpPr bwMode="auto">
        <a:xfrm>
          <a:off x="3423920" y="7467600"/>
          <a:ext cx="1940560" cy="247650"/>
          <a:chOff x="3752850" y="7172325"/>
          <a:chExt cx="2124075" cy="247650"/>
        </a:xfrm>
      </xdr:grpSpPr>
      <xdr:cxnSp macro="">
        <xdr:nvCxnSpPr>
          <xdr:cNvPr id="90853" name="直線コネクタ 10">
            <a:extLst>
              <a:ext uri="{FF2B5EF4-FFF2-40B4-BE49-F238E27FC236}">
                <a16:creationId xmlns:a16="http://schemas.microsoft.com/office/drawing/2014/main" id="{00000000-0008-0000-1300-0000E5620100}"/>
              </a:ext>
            </a:extLst>
          </xdr:cNvPr>
          <xdr:cNvCxnSpPr>
            <a:cxnSpLocks noChangeShapeType="1"/>
          </xdr:cNvCxnSpPr>
        </xdr:nvCxnSpPr>
        <xdr:spPr bwMode="auto">
          <a:xfrm>
            <a:off x="3752850" y="7419975"/>
            <a:ext cx="2066925" cy="0"/>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sp macro="" textlink="">
        <xdr:nvSpPr>
          <xdr:cNvPr id="4" name="正方形/長方形 3">
            <a:extLst>
              <a:ext uri="{FF2B5EF4-FFF2-40B4-BE49-F238E27FC236}">
                <a16:creationId xmlns:a16="http://schemas.microsoft.com/office/drawing/2014/main" id="{00000000-0008-0000-1300-000004000000}"/>
              </a:ext>
            </a:extLst>
          </xdr:cNvPr>
          <xdr:cNvSpPr/>
        </xdr:nvSpPr>
        <xdr:spPr bwMode="auto">
          <a:xfrm>
            <a:off x="3752850" y="7172325"/>
            <a:ext cx="2124075" cy="190500"/>
          </a:xfrm>
          <a:prstGeom prst="rect">
            <a:avLst/>
          </a:prstGeom>
          <a:noFill/>
          <a:ln w="9525">
            <a:noFill/>
            <a:miter lim="800000"/>
            <a:headEnd/>
            <a:tailEnd/>
          </a:ln>
        </xdr:spPr>
        <xdr:txBody>
          <a:bodyPr vertOverflow="clip" horzOverflow="clip" wrap="square" lIns="27432" tIns="18288" rIns="0" bIns="0" rtlCol="0" anchor="t" upright="1"/>
          <a:lstStyle/>
          <a:p>
            <a:pPr algn="l" rtl="0">
              <a:lnSpc>
                <a:spcPts val="1300"/>
              </a:lnSpc>
            </a:pPr>
            <a:r>
              <a:rPr kumimoji="1" lang="ja-JP" altLang="en-US" sz="1100" b="0" i="0" strike="noStrike">
                <a:solidFill>
                  <a:srgbClr val="000000"/>
                </a:solidFill>
                <a:latin typeface="ＭＳ Ｐゴシック"/>
                <a:ea typeface="ＭＳ Ｐゴシック"/>
              </a:rPr>
              <a:t>承認番号</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26</xdr:col>
      <xdr:colOff>196850</xdr:colOff>
      <xdr:row>28</xdr:row>
      <xdr:rowOff>247650</xdr:rowOff>
    </xdr:from>
    <xdr:to>
      <xdr:col>47</xdr:col>
      <xdr:colOff>25400</xdr:colOff>
      <xdr:row>40</xdr:row>
      <xdr:rowOff>57150</xdr:rowOff>
    </xdr:to>
    <xdr:pic>
      <xdr:nvPicPr>
        <xdr:cNvPr id="120403" name="図 28">
          <a:extLst>
            <a:ext uri="{FF2B5EF4-FFF2-40B4-BE49-F238E27FC236}">
              <a16:creationId xmlns:a16="http://schemas.microsoft.com/office/drawing/2014/main" id="{00000000-0008-0000-1900-000053D6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775450" y="7239000"/>
          <a:ext cx="4895850" cy="270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38100</xdr:colOff>
      <xdr:row>19</xdr:row>
      <xdr:rowOff>57150</xdr:rowOff>
    </xdr:from>
    <xdr:to>
      <xdr:col>23</xdr:col>
      <xdr:colOff>139700</xdr:colOff>
      <xdr:row>32</xdr:row>
      <xdr:rowOff>12700</xdr:rowOff>
    </xdr:to>
    <xdr:pic>
      <xdr:nvPicPr>
        <xdr:cNvPr id="120404" name="図 1">
          <a:extLst>
            <a:ext uri="{FF2B5EF4-FFF2-40B4-BE49-F238E27FC236}">
              <a16:creationId xmlns:a16="http://schemas.microsoft.com/office/drawing/2014/main" id="{00000000-0008-0000-1900-000054D6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4762500"/>
          <a:ext cx="5943600" cy="3257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30</xdr:col>
      <xdr:colOff>20637</xdr:colOff>
      <xdr:row>27</xdr:row>
      <xdr:rowOff>234950</xdr:rowOff>
    </xdr:from>
    <xdr:to>
      <xdr:col>31</xdr:col>
      <xdr:colOff>138471</xdr:colOff>
      <xdr:row>29</xdr:row>
      <xdr:rowOff>158944</xdr:rowOff>
    </xdr:to>
    <xdr:sp macro="" textlink="">
      <xdr:nvSpPr>
        <xdr:cNvPr id="4" name="下矢印 3">
          <a:extLst>
            <a:ext uri="{FF2B5EF4-FFF2-40B4-BE49-F238E27FC236}">
              <a16:creationId xmlns:a16="http://schemas.microsoft.com/office/drawing/2014/main" id="{00000000-0008-0000-1900-000004000000}"/>
            </a:ext>
          </a:extLst>
        </xdr:cNvPr>
        <xdr:cNvSpPr/>
      </xdr:nvSpPr>
      <xdr:spPr>
        <a:xfrm>
          <a:off x="7708900" y="6826250"/>
          <a:ext cx="365125" cy="432000"/>
        </a:xfrm>
        <a:prstGeom prst="downArrow">
          <a:avLst/>
        </a:prstGeom>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endParaRPr lang="ja-JP" altLang="en-US"/>
        </a:p>
      </xdr:txBody>
    </xdr:sp>
    <xdr:clientData/>
  </xdr:twoCellAnchor>
  <xdr:twoCellAnchor>
    <xdr:from>
      <xdr:col>4</xdr:col>
      <xdr:colOff>0</xdr:colOff>
      <xdr:row>22</xdr:row>
      <xdr:rowOff>38099</xdr:rowOff>
    </xdr:from>
    <xdr:to>
      <xdr:col>20</xdr:col>
      <xdr:colOff>73365</xdr:colOff>
      <xdr:row>27</xdr:row>
      <xdr:rowOff>66674</xdr:rowOff>
    </xdr:to>
    <xdr:sp macro="" textlink="">
      <xdr:nvSpPr>
        <xdr:cNvPr id="5" name="正方形/長方形 4">
          <a:extLst>
            <a:ext uri="{FF2B5EF4-FFF2-40B4-BE49-F238E27FC236}">
              <a16:creationId xmlns:a16="http://schemas.microsoft.com/office/drawing/2014/main" id="{00000000-0008-0000-1900-000005000000}"/>
            </a:ext>
          </a:extLst>
        </xdr:cNvPr>
        <xdr:cNvSpPr/>
      </xdr:nvSpPr>
      <xdr:spPr>
        <a:xfrm>
          <a:off x="1028700" y="5391149"/>
          <a:ext cx="4200525" cy="12668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ysClr val="windowText" lastClr="000000"/>
              </a:solidFill>
            </a:rPr>
            <a:t>ここに納付書を張り付けてください！</a:t>
          </a:r>
          <a:endParaRPr kumimoji="1" lang="en-US" altLang="ja-JP" sz="1400" b="1">
            <a:solidFill>
              <a:sysClr val="windowText" lastClr="000000"/>
            </a:solidFill>
          </a:endParaRPr>
        </a:p>
        <a:p>
          <a:pPr algn="ctr"/>
          <a:r>
            <a:rPr kumimoji="1" lang="ja-JP" altLang="en-US" sz="1400" b="1">
              <a:solidFill>
                <a:sysClr val="windowText" lastClr="000000"/>
              </a:solidFill>
            </a:rPr>
            <a:t>（実際の大きさははみ出ます）</a:t>
          </a:r>
          <a:endParaRPr kumimoji="1" lang="en-US" altLang="ja-JP" sz="1400" b="1">
            <a:solidFill>
              <a:sysClr val="windowText" lastClr="000000"/>
            </a:solidFill>
          </a:endParaRPr>
        </a:p>
        <a:p>
          <a:pPr algn="ctr">
            <a:lnSpc>
              <a:spcPts val="1600"/>
            </a:lnSpc>
          </a:pPr>
          <a:endParaRPr kumimoji="1" lang="en-US" altLang="ja-JP" sz="1400" b="1">
            <a:solidFill>
              <a:sysClr val="windowText" lastClr="000000"/>
            </a:solidFill>
          </a:endParaRPr>
        </a:p>
        <a:p>
          <a:pPr algn="ctr">
            <a:lnSpc>
              <a:spcPts val="1700"/>
            </a:lnSpc>
          </a:pPr>
          <a:r>
            <a:rPr kumimoji="1" lang="ja-JP" altLang="en-US" sz="1400" b="1">
              <a:solidFill>
                <a:sysClr val="windowText" lastClr="000000"/>
              </a:solidFill>
            </a:rPr>
            <a:t>内容が不鮮明な場合、ご連絡させていただきます！</a:t>
          </a:r>
        </a:p>
      </xdr:txBody>
    </xdr:sp>
    <xdr:clientData/>
  </xdr:twoCellAnchor>
  <xdr:twoCellAnchor>
    <xdr:from>
      <xdr:col>30</xdr:col>
      <xdr:colOff>124460</xdr:colOff>
      <xdr:row>28</xdr:row>
      <xdr:rowOff>8255</xdr:rowOff>
    </xdr:from>
    <xdr:to>
      <xdr:col>31</xdr:col>
      <xdr:colOff>68379</xdr:colOff>
      <xdr:row>28</xdr:row>
      <xdr:rowOff>235154</xdr:rowOff>
    </xdr:to>
    <xdr:sp macro="" textlink="">
      <xdr:nvSpPr>
        <xdr:cNvPr id="6" name="テキスト ボックス 5">
          <a:extLst>
            <a:ext uri="{FF2B5EF4-FFF2-40B4-BE49-F238E27FC236}">
              <a16:creationId xmlns:a16="http://schemas.microsoft.com/office/drawing/2014/main" id="{00000000-0008-0000-1900-000006000000}"/>
            </a:ext>
          </a:extLst>
        </xdr:cNvPr>
        <xdr:cNvSpPr txBox="1"/>
      </xdr:nvSpPr>
      <xdr:spPr>
        <a:xfrm>
          <a:off x="7794625" y="6854825"/>
          <a:ext cx="200025"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bg1"/>
              </a:solidFill>
            </a:rPr>
            <a:t>①</a:t>
          </a:r>
        </a:p>
      </xdr:txBody>
    </xdr:sp>
    <xdr:clientData/>
  </xdr:twoCellAnchor>
  <xdr:twoCellAnchor>
    <xdr:from>
      <xdr:col>46</xdr:col>
      <xdr:colOff>162877</xdr:colOff>
      <xdr:row>31</xdr:row>
      <xdr:rowOff>117475</xdr:rowOff>
    </xdr:from>
    <xdr:to>
      <xdr:col>48</xdr:col>
      <xdr:colOff>127989</xdr:colOff>
      <xdr:row>32</xdr:row>
      <xdr:rowOff>215842</xdr:rowOff>
    </xdr:to>
    <xdr:sp macro="" textlink="">
      <xdr:nvSpPr>
        <xdr:cNvPr id="7" name="左矢印 6">
          <a:extLst>
            <a:ext uri="{FF2B5EF4-FFF2-40B4-BE49-F238E27FC236}">
              <a16:creationId xmlns:a16="http://schemas.microsoft.com/office/drawing/2014/main" id="{00000000-0008-0000-1900-000007000000}"/>
            </a:ext>
          </a:extLst>
        </xdr:cNvPr>
        <xdr:cNvSpPr/>
      </xdr:nvSpPr>
      <xdr:spPr>
        <a:xfrm>
          <a:off x="11811000" y="7705725"/>
          <a:ext cx="457200" cy="339725"/>
        </a:xfrm>
        <a:prstGeom prst="leftArrow">
          <a:avLst/>
        </a:prstGeom>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endParaRPr lang="ja-JP" altLang="en-US"/>
        </a:p>
      </xdr:txBody>
    </xdr:sp>
    <xdr:clientData/>
  </xdr:twoCellAnchor>
  <xdr:twoCellAnchor>
    <xdr:from>
      <xdr:col>31</xdr:col>
      <xdr:colOff>3175</xdr:colOff>
      <xdr:row>34</xdr:row>
      <xdr:rowOff>112104</xdr:rowOff>
    </xdr:from>
    <xdr:to>
      <xdr:col>32</xdr:col>
      <xdr:colOff>144140</xdr:colOff>
      <xdr:row>35</xdr:row>
      <xdr:rowOff>193232</xdr:rowOff>
    </xdr:to>
    <xdr:sp macro="" textlink="">
      <xdr:nvSpPr>
        <xdr:cNvPr id="8" name="右矢印 7">
          <a:extLst>
            <a:ext uri="{FF2B5EF4-FFF2-40B4-BE49-F238E27FC236}">
              <a16:creationId xmlns:a16="http://schemas.microsoft.com/office/drawing/2014/main" id="{00000000-0008-0000-1900-000008000000}"/>
            </a:ext>
          </a:extLst>
        </xdr:cNvPr>
        <xdr:cNvSpPr/>
      </xdr:nvSpPr>
      <xdr:spPr>
        <a:xfrm>
          <a:off x="7908925" y="8436954"/>
          <a:ext cx="415925" cy="341190"/>
        </a:xfrm>
        <a:prstGeom prst="rightArrow">
          <a:avLst/>
        </a:prstGeom>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endParaRPr lang="ja-JP" altLang="en-US"/>
        </a:p>
      </xdr:txBody>
    </xdr:sp>
    <xdr:clientData/>
  </xdr:twoCellAnchor>
  <xdr:twoCellAnchor>
    <xdr:from>
      <xdr:col>39</xdr:col>
      <xdr:colOff>146050</xdr:colOff>
      <xdr:row>31</xdr:row>
      <xdr:rowOff>133350</xdr:rowOff>
    </xdr:from>
    <xdr:to>
      <xdr:col>41</xdr:col>
      <xdr:colOff>171450</xdr:colOff>
      <xdr:row>32</xdr:row>
      <xdr:rowOff>222250</xdr:rowOff>
    </xdr:to>
    <xdr:grpSp>
      <xdr:nvGrpSpPr>
        <xdr:cNvPr id="120410" name="グループ化 50">
          <a:extLst>
            <a:ext uri="{FF2B5EF4-FFF2-40B4-BE49-F238E27FC236}">
              <a16:creationId xmlns:a16="http://schemas.microsoft.com/office/drawing/2014/main" id="{00000000-0008-0000-1900-00005AD60100}"/>
            </a:ext>
          </a:extLst>
        </xdr:cNvPr>
        <xdr:cNvGrpSpPr>
          <a:grpSpLocks/>
        </xdr:cNvGrpSpPr>
      </xdr:nvGrpSpPr>
      <xdr:grpSpPr bwMode="auto">
        <a:xfrm>
          <a:off x="10090150" y="7806690"/>
          <a:ext cx="497840" cy="340360"/>
          <a:chOff x="10257937" y="7846402"/>
          <a:chExt cx="460130" cy="341190"/>
        </a:xfrm>
      </xdr:grpSpPr>
      <xdr:sp macro="" textlink="">
        <xdr:nvSpPr>
          <xdr:cNvPr id="10" name="右矢印 9">
            <a:extLst>
              <a:ext uri="{FF2B5EF4-FFF2-40B4-BE49-F238E27FC236}">
                <a16:creationId xmlns:a16="http://schemas.microsoft.com/office/drawing/2014/main" id="{00000000-0008-0000-1900-00000A000000}"/>
              </a:ext>
            </a:extLst>
          </xdr:cNvPr>
          <xdr:cNvSpPr/>
        </xdr:nvSpPr>
        <xdr:spPr>
          <a:xfrm>
            <a:off x="10257937" y="7846402"/>
            <a:ext cx="460130" cy="341190"/>
          </a:xfrm>
          <a:prstGeom prst="rightArrow">
            <a:avLst/>
          </a:prstGeom>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endParaRPr lang="ja-JP" altLang="en-US"/>
          </a:p>
        </xdr:txBody>
      </xdr:sp>
      <xdr:sp macro="" textlink="">
        <xdr:nvSpPr>
          <xdr:cNvPr id="11" name="テキスト ボックス 10">
            <a:extLst>
              <a:ext uri="{FF2B5EF4-FFF2-40B4-BE49-F238E27FC236}">
                <a16:creationId xmlns:a16="http://schemas.microsoft.com/office/drawing/2014/main" id="{00000000-0008-0000-1900-00000B000000}"/>
              </a:ext>
            </a:extLst>
          </xdr:cNvPr>
          <xdr:cNvSpPr txBox="1"/>
        </xdr:nvSpPr>
        <xdr:spPr>
          <a:xfrm>
            <a:off x="10326957" y="7903267"/>
            <a:ext cx="212810" cy="2337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bg1"/>
                </a:solidFill>
              </a:rPr>
              <a:t>⑤</a:t>
            </a:r>
          </a:p>
        </xdr:txBody>
      </xdr:sp>
    </xdr:grpSp>
    <xdr:clientData/>
  </xdr:twoCellAnchor>
  <xdr:twoCellAnchor>
    <xdr:from>
      <xdr:col>47</xdr:col>
      <xdr:colOff>138747</xdr:colOff>
      <xdr:row>31</xdr:row>
      <xdr:rowOff>184150</xdr:rowOff>
    </xdr:from>
    <xdr:to>
      <xdr:col>48</xdr:col>
      <xdr:colOff>89888</xdr:colOff>
      <xdr:row>32</xdr:row>
      <xdr:rowOff>155575</xdr:rowOff>
    </xdr:to>
    <xdr:sp macro="" textlink="">
      <xdr:nvSpPr>
        <xdr:cNvPr id="12" name="テキスト ボックス 11">
          <a:extLst>
            <a:ext uri="{FF2B5EF4-FFF2-40B4-BE49-F238E27FC236}">
              <a16:creationId xmlns:a16="http://schemas.microsoft.com/office/drawing/2014/main" id="{00000000-0008-0000-1900-00000C000000}"/>
            </a:ext>
          </a:extLst>
        </xdr:cNvPr>
        <xdr:cNvSpPr txBox="1"/>
      </xdr:nvSpPr>
      <xdr:spPr>
        <a:xfrm>
          <a:off x="12023725" y="7766050"/>
          <a:ext cx="200025"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bg1"/>
              </a:solidFill>
            </a:rPr>
            <a:t>②</a:t>
          </a:r>
        </a:p>
      </xdr:txBody>
    </xdr:sp>
    <xdr:clientData/>
  </xdr:twoCellAnchor>
  <xdr:twoCellAnchor>
    <xdr:from>
      <xdr:col>31</xdr:col>
      <xdr:colOff>68580</xdr:colOff>
      <xdr:row>34</xdr:row>
      <xdr:rowOff>154843</xdr:rowOff>
    </xdr:from>
    <xdr:to>
      <xdr:col>32</xdr:col>
      <xdr:colOff>32909</xdr:colOff>
      <xdr:row>35</xdr:row>
      <xdr:rowOff>118581</xdr:rowOff>
    </xdr:to>
    <xdr:sp macro="" textlink="">
      <xdr:nvSpPr>
        <xdr:cNvPr id="13" name="テキスト ボックス 12">
          <a:extLst>
            <a:ext uri="{FF2B5EF4-FFF2-40B4-BE49-F238E27FC236}">
              <a16:creationId xmlns:a16="http://schemas.microsoft.com/office/drawing/2014/main" id="{00000000-0008-0000-1900-00000D000000}"/>
            </a:ext>
          </a:extLst>
        </xdr:cNvPr>
        <xdr:cNvSpPr txBox="1"/>
      </xdr:nvSpPr>
      <xdr:spPr>
        <a:xfrm>
          <a:off x="7994650" y="8492393"/>
          <a:ext cx="200025" cy="217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bg1"/>
              </a:solidFill>
            </a:rPr>
            <a:t>⑧</a:t>
          </a:r>
        </a:p>
      </xdr:txBody>
    </xdr:sp>
    <xdr:clientData/>
  </xdr:twoCellAnchor>
  <xdr:twoCellAnchor>
    <xdr:from>
      <xdr:col>33</xdr:col>
      <xdr:colOff>215900</xdr:colOff>
      <xdr:row>31</xdr:row>
      <xdr:rowOff>133350</xdr:rowOff>
    </xdr:from>
    <xdr:to>
      <xdr:col>35</xdr:col>
      <xdr:colOff>190500</xdr:colOff>
      <xdr:row>32</xdr:row>
      <xdr:rowOff>222250</xdr:rowOff>
    </xdr:to>
    <xdr:grpSp>
      <xdr:nvGrpSpPr>
        <xdr:cNvPr id="120413" name="グループ化 49">
          <a:extLst>
            <a:ext uri="{FF2B5EF4-FFF2-40B4-BE49-F238E27FC236}">
              <a16:creationId xmlns:a16="http://schemas.microsoft.com/office/drawing/2014/main" id="{00000000-0008-0000-1900-00005DD60100}"/>
            </a:ext>
          </a:extLst>
        </xdr:cNvPr>
        <xdr:cNvGrpSpPr>
          <a:grpSpLocks/>
        </xdr:cNvGrpSpPr>
      </xdr:nvGrpSpPr>
      <xdr:grpSpPr bwMode="auto">
        <a:xfrm>
          <a:off x="8742680" y="7806690"/>
          <a:ext cx="447040" cy="340360"/>
          <a:chOff x="8706094" y="7846402"/>
          <a:chExt cx="460131" cy="341190"/>
        </a:xfrm>
      </xdr:grpSpPr>
      <xdr:sp macro="" textlink="">
        <xdr:nvSpPr>
          <xdr:cNvPr id="15" name="右矢印 14">
            <a:extLst>
              <a:ext uri="{FF2B5EF4-FFF2-40B4-BE49-F238E27FC236}">
                <a16:creationId xmlns:a16="http://schemas.microsoft.com/office/drawing/2014/main" id="{00000000-0008-0000-1900-00000F000000}"/>
              </a:ext>
            </a:extLst>
          </xdr:cNvPr>
          <xdr:cNvSpPr/>
        </xdr:nvSpPr>
        <xdr:spPr>
          <a:xfrm>
            <a:off x="8706094" y="7846402"/>
            <a:ext cx="460131" cy="341190"/>
          </a:xfrm>
          <a:prstGeom prst="rightArrow">
            <a:avLst/>
          </a:prstGeom>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endParaRPr lang="ja-JP" altLang="en-US"/>
          </a:p>
        </xdr:txBody>
      </xdr:sp>
      <xdr:sp macro="" textlink="">
        <xdr:nvSpPr>
          <xdr:cNvPr id="16" name="テキスト ボックス 15">
            <a:extLst>
              <a:ext uri="{FF2B5EF4-FFF2-40B4-BE49-F238E27FC236}">
                <a16:creationId xmlns:a16="http://schemas.microsoft.com/office/drawing/2014/main" id="{00000000-0008-0000-1900-000010000000}"/>
              </a:ext>
            </a:extLst>
          </xdr:cNvPr>
          <xdr:cNvSpPr txBox="1"/>
        </xdr:nvSpPr>
        <xdr:spPr>
          <a:xfrm>
            <a:off x="8808345" y="7903267"/>
            <a:ext cx="210893" cy="2337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bg1"/>
                </a:solidFill>
              </a:rPr>
              <a:t>④</a:t>
            </a:r>
          </a:p>
        </xdr:txBody>
      </xdr:sp>
    </xdr:grpSp>
    <xdr:clientData/>
  </xdr:twoCellAnchor>
  <xdr:twoCellAnchor>
    <xdr:from>
      <xdr:col>25</xdr:col>
      <xdr:colOff>31750</xdr:colOff>
      <xdr:row>36</xdr:row>
      <xdr:rowOff>19050</xdr:rowOff>
    </xdr:from>
    <xdr:to>
      <xdr:col>28</xdr:col>
      <xdr:colOff>69850</xdr:colOff>
      <xdr:row>37</xdr:row>
      <xdr:rowOff>146050</xdr:rowOff>
    </xdr:to>
    <xdr:grpSp>
      <xdr:nvGrpSpPr>
        <xdr:cNvPr id="120414" name="グループ化 48">
          <a:extLst>
            <a:ext uri="{FF2B5EF4-FFF2-40B4-BE49-F238E27FC236}">
              <a16:creationId xmlns:a16="http://schemas.microsoft.com/office/drawing/2014/main" id="{00000000-0008-0000-1900-00005ED60100}"/>
            </a:ext>
          </a:extLst>
        </xdr:cNvPr>
        <xdr:cNvGrpSpPr>
          <a:grpSpLocks/>
        </xdr:cNvGrpSpPr>
      </xdr:nvGrpSpPr>
      <xdr:grpSpPr bwMode="auto">
        <a:xfrm>
          <a:off x="6668770" y="8949690"/>
          <a:ext cx="746760" cy="340360"/>
          <a:chOff x="7100033" y="8984029"/>
          <a:chExt cx="460130" cy="342656"/>
        </a:xfrm>
      </xdr:grpSpPr>
      <xdr:sp macro="" textlink="">
        <xdr:nvSpPr>
          <xdr:cNvPr id="18" name="右矢印 17">
            <a:extLst>
              <a:ext uri="{FF2B5EF4-FFF2-40B4-BE49-F238E27FC236}">
                <a16:creationId xmlns:a16="http://schemas.microsoft.com/office/drawing/2014/main" id="{00000000-0008-0000-1900-000012000000}"/>
              </a:ext>
            </a:extLst>
          </xdr:cNvPr>
          <xdr:cNvSpPr/>
        </xdr:nvSpPr>
        <xdr:spPr>
          <a:xfrm>
            <a:off x="7100033" y="8984029"/>
            <a:ext cx="460130" cy="342656"/>
          </a:xfrm>
          <a:prstGeom prst="rightArrow">
            <a:avLst/>
          </a:prstGeom>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endParaRPr lang="ja-JP" altLang="en-US"/>
          </a:p>
        </xdr:txBody>
      </xdr:sp>
      <xdr:sp macro="" textlink="">
        <xdr:nvSpPr>
          <xdr:cNvPr id="19" name="テキスト ボックス 18">
            <a:extLst>
              <a:ext uri="{FF2B5EF4-FFF2-40B4-BE49-F238E27FC236}">
                <a16:creationId xmlns:a16="http://schemas.microsoft.com/office/drawing/2014/main" id="{00000000-0008-0000-1900-000013000000}"/>
              </a:ext>
            </a:extLst>
          </xdr:cNvPr>
          <xdr:cNvSpPr txBox="1"/>
        </xdr:nvSpPr>
        <xdr:spPr>
          <a:xfrm>
            <a:off x="7172887" y="9041138"/>
            <a:ext cx="345098" cy="2284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bg1"/>
                </a:solidFill>
              </a:rPr>
              <a:t>⑦⑨</a:t>
            </a:r>
          </a:p>
        </xdr:txBody>
      </xdr:sp>
    </xdr:grpSp>
    <xdr:clientData/>
  </xdr:twoCellAnchor>
  <xdr:twoCellAnchor>
    <xdr:from>
      <xdr:col>26</xdr:col>
      <xdr:colOff>50800</xdr:colOff>
      <xdr:row>38</xdr:row>
      <xdr:rowOff>95250</xdr:rowOff>
    </xdr:from>
    <xdr:to>
      <xdr:col>28</xdr:col>
      <xdr:colOff>25400</xdr:colOff>
      <xdr:row>40</xdr:row>
      <xdr:rowOff>12700</xdr:rowOff>
    </xdr:to>
    <xdr:grpSp>
      <xdr:nvGrpSpPr>
        <xdr:cNvPr id="120415" name="グループ化 41">
          <a:extLst>
            <a:ext uri="{FF2B5EF4-FFF2-40B4-BE49-F238E27FC236}">
              <a16:creationId xmlns:a16="http://schemas.microsoft.com/office/drawing/2014/main" id="{00000000-0008-0000-1900-00005FD60100}"/>
            </a:ext>
          </a:extLst>
        </xdr:cNvPr>
        <xdr:cNvGrpSpPr>
          <a:grpSpLocks/>
        </xdr:cNvGrpSpPr>
      </xdr:nvGrpSpPr>
      <xdr:grpSpPr bwMode="auto">
        <a:xfrm>
          <a:off x="6924040" y="9452610"/>
          <a:ext cx="447040" cy="344170"/>
          <a:chOff x="6806467" y="9335722"/>
          <a:chExt cx="460131" cy="345586"/>
        </a:xfrm>
      </xdr:grpSpPr>
      <xdr:sp macro="" textlink="">
        <xdr:nvSpPr>
          <xdr:cNvPr id="21" name="右矢印 20">
            <a:extLst>
              <a:ext uri="{FF2B5EF4-FFF2-40B4-BE49-F238E27FC236}">
                <a16:creationId xmlns:a16="http://schemas.microsoft.com/office/drawing/2014/main" id="{00000000-0008-0000-1900-000015000000}"/>
              </a:ext>
            </a:extLst>
          </xdr:cNvPr>
          <xdr:cNvSpPr/>
        </xdr:nvSpPr>
        <xdr:spPr>
          <a:xfrm>
            <a:off x="6806467" y="9335722"/>
            <a:ext cx="460131" cy="345586"/>
          </a:xfrm>
          <a:prstGeom prst="rightArrow">
            <a:avLst/>
          </a:prstGeom>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endParaRPr lang="ja-JP" altLang="en-US"/>
          </a:p>
        </xdr:txBody>
      </xdr:sp>
      <xdr:sp macro="" textlink="">
        <xdr:nvSpPr>
          <xdr:cNvPr id="22" name="テキスト ボックス 21">
            <a:extLst>
              <a:ext uri="{FF2B5EF4-FFF2-40B4-BE49-F238E27FC236}">
                <a16:creationId xmlns:a16="http://schemas.microsoft.com/office/drawing/2014/main" id="{00000000-0008-0000-1900-000016000000}"/>
              </a:ext>
            </a:extLst>
          </xdr:cNvPr>
          <xdr:cNvSpPr txBox="1"/>
        </xdr:nvSpPr>
        <xdr:spPr>
          <a:xfrm>
            <a:off x="6953453" y="9392272"/>
            <a:ext cx="217284" cy="2324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bg1"/>
                </a:solidFill>
              </a:rPr>
              <a:t>⑩</a:t>
            </a:r>
          </a:p>
        </xdr:txBody>
      </xdr:sp>
    </xdr:grpSp>
    <xdr:clientData/>
  </xdr:twoCellAnchor>
  <xdr:twoCellAnchor>
    <xdr:from>
      <xdr:col>29</xdr:col>
      <xdr:colOff>68580</xdr:colOff>
      <xdr:row>31</xdr:row>
      <xdr:rowOff>119062</xdr:rowOff>
    </xdr:from>
    <xdr:to>
      <xdr:col>31</xdr:col>
      <xdr:colOff>213316</xdr:colOff>
      <xdr:row>32</xdr:row>
      <xdr:rowOff>214432</xdr:rowOff>
    </xdr:to>
    <xdr:sp macro="" textlink="">
      <xdr:nvSpPr>
        <xdr:cNvPr id="23" name="左右矢印 22">
          <a:extLst>
            <a:ext uri="{FF2B5EF4-FFF2-40B4-BE49-F238E27FC236}">
              <a16:creationId xmlns:a16="http://schemas.microsoft.com/office/drawing/2014/main" id="{00000000-0008-0000-1900-000017000000}"/>
            </a:ext>
          </a:extLst>
        </xdr:cNvPr>
        <xdr:cNvSpPr/>
      </xdr:nvSpPr>
      <xdr:spPr>
        <a:xfrm>
          <a:off x="7499350" y="7707312"/>
          <a:ext cx="647700" cy="336550"/>
        </a:xfrm>
        <a:prstGeom prst="leftRightArrow">
          <a:avLst/>
        </a:prstGeom>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endParaRPr lang="ja-JP" altLang="en-US"/>
        </a:p>
      </xdr:txBody>
    </xdr:sp>
    <xdr:clientData/>
  </xdr:twoCellAnchor>
  <xdr:twoCellAnchor>
    <xdr:from>
      <xdr:col>30</xdr:col>
      <xdr:colOff>70167</xdr:colOff>
      <xdr:row>31</xdr:row>
      <xdr:rowOff>184150</xdr:rowOff>
    </xdr:from>
    <xdr:to>
      <xdr:col>31</xdr:col>
      <xdr:colOff>35669</xdr:colOff>
      <xdr:row>32</xdr:row>
      <xdr:rowOff>155575</xdr:rowOff>
    </xdr:to>
    <xdr:sp macro="" textlink="">
      <xdr:nvSpPr>
        <xdr:cNvPr id="24" name="テキスト ボックス 23">
          <a:extLst>
            <a:ext uri="{FF2B5EF4-FFF2-40B4-BE49-F238E27FC236}">
              <a16:creationId xmlns:a16="http://schemas.microsoft.com/office/drawing/2014/main" id="{00000000-0008-0000-1900-000018000000}"/>
            </a:ext>
          </a:extLst>
        </xdr:cNvPr>
        <xdr:cNvSpPr txBox="1"/>
      </xdr:nvSpPr>
      <xdr:spPr>
        <a:xfrm>
          <a:off x="7740650" y="7766050"/>
          <a:ext cx="200025"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bg1"/>
              </a:solidFill>
            </a:rPr>
            <a:t>③</a:t>
          </a:r>
        </a:p>
      </xdr:txBody>
    </xdr:sp>
    <xdr:clientData/>
  </xdr:twoCellAnchor>
  <xdr:twoCellAnchor>
    <xdr:from>
      <xdr:col>39</xdr:col>
      <xdr:colOff>101600</xdr:colOff>
      <xdr:row>36</xdr:row>
      <xdr:rowOff>76200</xdr:rowOff>
    </xdr:from>
    <xdr:to>
      <xdr:col>41</xdr:col>
      <xdr:colOff>69850</xdr:colOff>
      <xdr:row>38</xdr:row>
      <xdr:rowOff>0</xdr:rowOff>
    </xdr:to>
    <xdr:grpSp>
      <xdr:nvGrpSpPr>
        <xdr:cNvPr id="120418" name="グループ化 53">
          <a:extLst>
            <a:ext uri="{FF2B5EF4-FFF2-40B4-BE49-F238E27FC236}">
              <a16:creationId xmlns:a16="http://schemas.microsoft.com/office/drawing/2014/main" id="{00000000-0008-0000-1900-000062D60100}"/>
            </a:ext>
          </a:extLst>
        </xdr:cNvPr>
        <xdr:cNvGrpSpPr>
          <a:grpSpLocks/>
        </xdr:cNvGrpSpPr>
      </xdr:nvGrpSpPr>
      <xdr:grpSpPr bwMode="auto">
        <a:xfrm>
          <a:off x="10045700" y="9006840"/>
          <a:ext cx="440690" cy="350520"/>
          <a:chOff x="10097721" y="9047529"/>
          <a:chExt cx="460131" cy="345586"/>
        </a:xfrm>
      </xdr:grpSpPr>
      <xdr:sp macro="" textlink="">
        <xdr:nvSpPr>
          <xdr:cNvPr id="26" name="右矢印 25">
            <a:extLst>
              <a:ext uri="{FF2B5EF4-FFF2-40B4-BE49-F238E27FC236}">
                <a16:creationId xmlns:a16="http://schemas.microsoft.com/office/drawing/2014/main" id="{00000000-0008-0000-1900-00001A000000}"/>
              </a:ext>
            </a:extLst>
          </xdr:cNvPr>
          <xdr:cNvSpPr/>
        </xdr:nvSpPr>
        <xdr:spPr>
          <a:xfrm>
            <a:off x="10097721" y="9047529"/>
            <a:ext cx="460131" cy="345586"/>
          </a:xfrm>
          <a:prstGeom prst="rightArrow">
            <a:avLst/>
          </a:prstGeom>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endParaRPr lang="ja-JP" altLang="en-US"/>
          </a:p>
        </xdr:txBody>
      </xdr:sp>
      <xdr:sp macro="" textlink="">
        <xdr:nvSpPr>
          <xdr:cNvPr id="27" name="テキスト ボックス 26">
            <a:extLst>
              <a:ext uri="{FF2B5EF4-FFF2-40B4-BE49-F238E27FC236}">
                <a16:creationId xmlns:a16="http://schemas.microsoft.com/office/drawing/2014/main" id="{00000000-0008-0000-1900-00001B000000}"/>
              </a:ext>
            </a:extLst>
          </xdr:cNvPr>
          <xdr:cNvSpPr txBox="1"/>
        </xdr:nvSpPr>
        <xdr:spPr>
          <a:xfrm>
            <a:off x="10194932" y="9103070"/>
            <a:ext cx="194422" cy="2345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bg1"/>
                </a:solidFill>
              </a:rPr>
              <a:t>⑥</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175260</xdr:colOff>
      <xdr:row>7</xdr:row>
      <xdr:rowOff>0</xdr:rowOff>
    </xdr:from>
    <xdr:to>
      <xdr:col>5</xdr:col>
      <xdr:colOff>1798320</xdr:colOff>
      <xdr:row>44</xdr:row>
      <xdr:rowOff>160020</xdr:rowOff>
    </xdr:to>
    <xdr:sp macro="" textlink="">
      <xdr:nvSpPr>
        <xdr:cNvPr id="2" name="正方形/長方形 1">
          <a:extLst>
            <a:ext uri="{FF2B5EF4-FFF2-40B4-BE49-F238E27FC236}">
              <a16:creationId xmlns:a16="http://schemas.microsoft.com/office/drawing/2014/main" id="{E2D9C383-228E-4F92-A346-3109A4BB8ED7}"/>
            </a:ext>
          </a:extLst>
        </xdr:cNvPr>
        <xdr:cNvSpPr/>
      </xdr:nvSpPr>
      <xdr:spPr bwMode="auto">
        <a:xfrm>
          <a:off x="175260" y="1173480"/>
          <a:ext cx="3528060" cy="6362700"/>
        </a:xfrm>
        <a:prstGeom prst="rect">
          <a:avLst/>
        </a:prstGeom>
        <a:solidFill>
          <a:srgbClr val="CCFFFF"/>
        </a:solidFill>
        <a:ln w="9525">
          <a:solidFill>
            <a:srgbClr val="000000"/>
          </a:solidFill>
          <a:round/>
          <a:headEnd/>
          <a:tailEnd/>
        </a:ln>
      </xdr:spPr>
      <xdr:txBody>
        <a:bodyPr vertOverflow="clip" wrap="square" lIns="27432" tIns="18288" rIns="0" bIns="0" rtlCol="0" anchor="t" upright="1"/>
        <a:lstStyle/>
        <a:p>
          <a:pPr algn="l" rtl="0">
            <a:lnSpc>
              <a:spcPct val="100000"/>
            </a:lnSpc>
          </a:pPr>
          <a:endParaRPr kumimoji="1" lang="ja-JP" altLang="en-US" sz="1100" b="0" i="0" strike="noStrike" kern="0" spc="0" baseline="0">
            <a:solidFill>
              <a:srgbClr val="000000"/>
            </a:solidFill>
            <a:latin typeface="ＭＳ Ｐゴシック"/>
            <a:ea typeface="ＭＳ Ｐゴシック"/>
          </a:endParaRP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nishikata-kaikei\Downloads\doc_69523c6485337173132%20(1).xlsx" TargetMode="External"/><Relationship Id="rId1" Type="http://schemas.openxmlformats.org/officeDocument/2006/relationships/externalLinkPath" Target="/Users/nishikata-kaikei/Downloads/doc_69523c6485337173132%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財審様式"/>
      <sheetName val="注意事項"/>
      <sheetName val="委員会年間事業予算管理表(様式1)"/>
      <sheetName val="収支予算書(様式2)"/>
      <sheetName val="収益・費用明細書(様式3)"/>
      <sheetName val="見積（請求）企業一覧表(様式4)"/>
      <sheetName val="講師等出演依頼承諾書(様式5)(規則様式6) "/>
      <sheetName val="報酬明細(様式6）"/>
      <sheetName val="協賛金収入・物品協賛内訳書(様式7)"/>
      <sheetName val="協賛に関する覚書(様式8)"/>
      <sheetName val="寄付申出書(様式9)"/>
      <sheetName val="収支決算報告書(様式10)"/>
      <sheetName val="収益・費用明細書(様式11)"/>
      <sheetName val="差異発生理由書(様式12)"/>
      <sheetName val="消費税等計算シート（様式13）"/>
      <sheetName val="収支予算書-修正・補正(様式14)"/>
      <sheetName val="収益・費用明細書-修正・補正(様式15)"/>
      <sheetName val="現金払理由書（様式16）"/>
      <sheetName val="相見積書不提出理由書（様式17）"/>
      <sheetName val="見積書不提出理由書（様式18）"/>
      <sheetName val="個人事業主からの見積書取得理由書（様式19）"/>
      <sheetName val="T番号のない事業者からの見積書取得理由書（様式20）"/>
      <sheetName val="所有者以外からの見積書取得理由書（様式21）"/>
      <sheetName val="その他理由書（様式22）"/>
      <sheetName val="特別領収書作成申請書（様式23）"/>
      <sheetName val="特別領収書作成報告書（様式24）"/>
      <sheetName val="領収書管理台帳（様式25）"/>
      <sheetName val="預り金明細書（様式41）"/>
      <sheetName val="預り金明細書_見本（様式41)"/>
      <sheetName val="総勘定元帳（様式42）"/>
      <sheetName val="総勘定元帳_見本（様式42）"/>
      <sheetName val="銀行口座管理台帳(様式51)"/>
      <sheetName val="預金出納帳（様式52）"/>
      <sheetName val="現金出納帳（様式53）"/>
      <sheetName val="協議会用源泉所得税納付報告書（様式54）"/>
      <sheetName val="日本JC専用封筒価格表"/>
    </sheetNames>
    <sheetDataSet>
      <sheetData sheetId="0">
        <row r="61">
          <cell r="B61" t="str">
            <v>会場費</v>
          </cell>
        </row>
        <row r="62">
          <cell r="B62" t="str">
            <v>設営費</v>
          </cell>
        </row>
        <row r="63">
          <cell r="B63" t="str">
            <v>レンタル料</v>
          </cell>
        </row>
        <row r="64">
          <cell r="B64" t="str">
            <v>運送費</v>
          </cell>
        </row>
        <row r="65">
          <cell r="B65" t="str">
            <v>人件費</v>
          </cell>
        </row>
        <row r="66">
          <cell r="B66" t="str">
            <v>食事代</v>
          </cell>
        </row>
        <row r="67">
          <cell r="B67" t="str">
            <v>企画費</v>
          </cell>
        </row>
        <row r="68">
          <cell r="B68" t="str">
            <v>演出費</v>
          </cell>
        </row>
        <row r="69">
          <cell r="B69" t="str">
            <v>人件費</v>
          </cell>
        </row>
        <row r="70">
          <cell r="B70" t="str">
            <v>旅費交通費</v>
          </cell>
        </row>
        <row r="71">
          <cell r="B71" t="str">
            <v>消耗品費</v>
          </cell>
        </row>
        <row r="72">
          <cell r="B72" t="str">
            <v>食事代</v>
          </cell>
        </row>
        <row r="73">
          <cell r="B73" t="str">
            <v>会場費</v>
          </cell>
        </row>
        <row r="74">
          <cell r="B74" t="str">
            <v>設営費</v>
          </cell>
        </row>
        <row r="75">
          <cell r="B75" t="str">
            <v>レンタル料</v>
          </cell>
        </row>
        <row r="76">
          <cell r="B76" t="str">
            <v>運送費</v>
          </cell>
        </row>
        <row r="77">
          <cell r="B77" t="str">
            <v>人件費</v>
          </cell>
        </row>
        <row r="78">
          <cell r="B78" t="str">
            <v>旅費交通費</v>
          </cell>
        </row>
        <row r="79">
          <cell r="B79" t="str">
            <v>保険料</v>
          </cell>
        </row>
        <row r="80">
          <cell r="B80" t="str">
            <v>食事代</v>
          </cell>
        </row>
        <row r="81">
          <cell r="B81" t="str">
            <v>通信費</v>
          </cell>
        </row>
        <row r="82">
          <cell r="B82" t="str">
            <v>消耗品費</v>
          </cell>
        </row>
        <row r="83">
          <cell r="B83" t="str">
            <v>渉外費</v>
          </cell>
        </row>
        <row r="84">
          <cell r="B84" t="str">
            <v>諸謝金</v>
          </cell>
        </row>
        <row r="85">
          <cell r="B85" t="str">
            <v>記念品代</v>
          </cell>
        </row>
        <row r="86">
          <cell r="B86" t="str">
            <v>交通費</v>
          </cell>
        </row>
        <row r="87">
          <cell r="B87" t="str">
            <v>宿泊費</v>
          </cell>
        </row>
        <row r="88">
          <cell r="B88" t="str">
            <v>保険料</v>
          </cell>
        </row>
        <row r="89">
          <cell r="B89" t="str">
            <v>食事代</v>
          </cell>
        </row>
        <row r="90">
          <cell r="B90" t="str">
            <v>会場費</v>
          </cell>
        </row>
        <row r="91">
          <cell r="B91" t="str">
            <v>設営費</v>
          </cell>
        </row>
        <row r="92">
          <cell r="B92" t="str">
            <v>レンタル料</v>
          </cell>
        </row>
        <row r="93">
          <cell r="B93" t="str">
            <v>運営費</v>
          </cell>
        </row>
        <row r="94">
          <cell r="B94" t="str">
            <v>作成費</v>
          </cell>
        </row>
        <row r="95">
          <cell r="B95" t="str">
            <v>ＰＲ費</v>
          </cell>
        </row>
        <row r="96">
          <cell r="B96" t="str">
            <v>通信費</v>
          </cell>
        </row>
        <row r="97">
          <cell r="B97" t="str">
            <v>消耗品費</v>
          </cell>
        </row>
        <row r="98">
          <cell r="B98" t="str">
            <v>資料費</v>
          </cell>
        </row>
        <row r="99">
          <cell r="B99" t="str">
            <v>作成費</v>
          </cell>
        </row>
        <row r="100">
          <cell r="B100" t="str">
            <v>レンタル料</v>
          </cell>
        </row>
        <row r="101">
          <cell r="B101" t="str">
            <v>通信費</v>
          </cell>
        </row>
        <row r="102">
          <cell r="B102" t="str">
            <v>消耗品費</v>
          </cell>
        </row>
        <row r="103">
          <cell r="B103" t="str">
            <v>作成費</v>
          </cell>
        </row>
        <row r="104">
          <cell r="B104" t="str">
            <v>レンタル料</v>
          </cell>
        </row>
        <row r="105">
          <cell r="B105" t="str">
            <v>通信費</v>
          </cell>
        </row>
        <row r="106">
          <cell r="B106" t="str">
            <v>消耗品費</v>
          </cell>
        </row>
        <row r="107">
          <cell r="B107" t="str">
            <v>役員渉外費</v>
          </cell>
        </row>
        <row r="108">
          <cell r="B108" t="str">
            <v>記念品代</v>
          </cell>
        </row>
        <row r="109">
          <cell r="B109" t="str">
            <v>交通費</v>
          </cell>
        </row>
        <row r="110">
          <cell r="B110" t="str">
            <v>宿泊費</v>
          </cell>
        </row>
        <row r="111">
          <cell r="B111" t="str">
            <v>旅費</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rgbClr val="CCFFFF"/>
        </a:solidFill>
        <a:ln w="9525">
          <a:solidFill>
            <a:srgbClr val="000000"/>
          </a:solidFill>
          <a:round/>
          <a:headEnd/>
          <a:tailEnd/>
        </a:ln>
      </a:spPr>
      <a:bodyPr vertOverflow="clip" wrap="square" lIns="27432" tIns="18288" rIns="0" bIns="0" anchor="t" upright="1"/>
      <a:lstStyle>
        <a:defPPr algn="l" rtl="0">
          <a:lnSpc>
            <a:spcPct val="100000"/>
          </a:lnSpc>
          <a:defRPr sz="1100" b="0" i="0" strike="noStrike" kern="0" spc="0" baseline="0">
            <a:solidFill>
              <a:srgbClr val="000000"/>
            </a:solidFill>
            <a:latin typeface="ＭＳ Ｐゴシック"/>
            <a:ea typeface="ＭＳ Ｐゴシック"/>
          </a:defRPr>
        </a:defPPr>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20.xml"/><Relationship Id="rId2" Type="http://schemas.openxmlformats.org/officeDocument/2006/relationships/vmlDrawing" Target="../drawings/vmlDrawing20.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21.xml"/><Relationship Id="rId2" Type="http://schemas.openxmlformats.org/officeDocument/2006/relationships/vmlDrawing" Target="../drawings/vmlDrawing21.v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comments" Target="../comments22.xml"/><Relationship Id="rId2" Type="http://schemas.openxmlformats.org/officeDocument/2006/relationships/vmlDrawing" Target="../drawings/vmlDrawing22.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23.xml"/><Relationship Id="rId2" Type="http://schemas.openxmlformats.org/officeDocument/2006/relationships/vmlDrawing" Target="../drawings/vmlDrawing23.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24.xml"/><Relationship Id="rId2" Type="http://schemas.openxmlformats.org/officeDocument/2006/relationships/vmlDrawing" Target="../drawings/vmlDrawing24.v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25.vml"/><Relationship Id="rId2" Type="http://schemas.openxmlformats.org/officeDocument/2006/relationships/drawing" Target="../drawings/drawing2.xml"/><Relationship Id="rId1" Type="http://schemas.openxmlformats.org/officeDocument/2006/relationships/printerSettings" Target="../printerSettings/printerSettings25.bin"/><Relationship Id="rId4" Type="http://schemas.openxmlformats.org/officeDocument/2006/relationships/comments" Target="../comments25.xml"/></Relationships>
</file>

<file path=xl/worksheets/_rels/sheet26.xml.rels><?xml version="1.0" encoding="UTF-8" standalone="yes"?>
<Relationships xmlns="http://schemas.openxmlformats.org/package/2006/relationships"><Relationship Id="rId3" Type="http://schemas.openxmlformats.org/officeDocument/2006/relationships/comments" Target="../comments26.xml"/><Relationship Id="rId2" Type="http://schemas.openxmlformats.org/officeDocument/2006/relationships/vmlDrawing" Target="../drawings/vmlDrawing26.v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27.xml"/><Relationship Id="rId2" Type="http://schemas.openxmlformats.org/officeDocument/2006/relationships/vmlDrawing" Target="../drawings/vmlDrawing27.v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3" Type="http://schemas.openxmlformats.org/officeDocument/2006/relationships/comments" Target="../comments28.xml"/><Relationship Id="rId2" Type="http://schemas.openxmlformats.org/officeDocument/2006/relationships/vmlDrawing" Target="../drawings/vmlDrawing28.v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3" Type="http://schemas.openxmlformats.org/officeDocument/2006/relationships/comments" Target="../comments29.xml"/><Relationship Id="rId2" Type="http://schemas.openxmlformats.org/officeDocument/2006/relationships/vmlDrawing" Target="../drawings/vmlDrawing29.v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3" Type="http://schemas.openxmlformats.org/officeDocument/2006/relationships/vmlDrawing" Target="../drawings/vmlDrawing30.vml"/><Relationship Id="rId2" Type="http://schemas.openxmlformats.org/officeDocument/2006/relationships/drawing" Target="../drawings/drawing4.xml"/><Relationship Id="rId1" Type="http://schemas.openxmlformats.org/officeDocument/2006/relationships/printerSettings" Target="../printerSettings/printerSettings38.bin"/><Relationship Id="rId4" Type="http://schemas.openxmlformats.org/officeDocument/2006/relationships/comments" Target="../comments30.xml"/></Relationships>
</file>

<file path=xl/worksheets/_rels/sheet39.xml.rels><?xml version="1.0" encoding="UTF-8" standalone="yes"?>
<Relationships xmlns="http://schemas.openxmlformats.org/package/2006/relationships"><Relationship Id="rId3" Type="http://schemas.openxmlformats.org/officeDocument/2006/relationships/comments" Target="../comments31.xml"/><Relationship Id="rId2" Type="http://schemas.openxmlformats.org/officeDocument/2006/relationships/vmlDrawing" Target="../drawings/vmlDrawing31.v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x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116"/>
  <sheetViews>
    <sheetView showGridLines="0" tabSelected="1" view="pageBreakPreview" zoomScaleNormal="100" zoomScaleSheetLayoutView="100" workbookViewId="0">
      <selection sqref="A1:Q1"/>
    </sheetView>
  </sheetViews>
  <sheetFormatPr defaultColWidth="13" defaultRowHeight="13.2"/>
  <cols>
    <col min="1" max="1" width="5.88671875" style="1" bestFit="1" customWidth="1"/>
    <col min="2" max="2" width="23.109375" style="1" customWidth="1"/>
    <col min="3" max="16" width="3.109375" style="1" bestFit="1" customWidth="1"/>
    <col min="17" max="17" width="40.109375" style="1" bestFit="1" customWidth="1"/>
    <col min="18" max="16384" width="13" style="1"/>
  </cols>
  <sheetData>
    <row r="1" spans="1:18" ht="33.75" customHeight="1">
      <c r="A1" s="706" t="s">
        <v>1109</v>
      </c>
      <c r="B1" s="706"/>
      <c r="C1" s="706"/>
      <c r="D1" s="706"/>
      <c r="E1" s="706"/>
      <c r="F1" s="706"/>
      <c r="G1" s="706"/>
      <c r="H1" s="706"/>
      <c r="I1" s="706"/>
      <c r="J1" s="706"/>
      <c r="K1" s="706"/>
      <c r="L1" s="706"/>
      <c r="M1" s="706"/>
      <c r="N1" s="706"/>
      <c r="O1" s="706"/>
      <c r="P1" s="706"/>
      <c r="Q1" s="706"/>
    </row>
    <row r="2" spans="1:18" ht="5.25" customHeight="1">
      <c r="A2" s="384"/>
      <c r="B2" s="384"/>
      <c r="C2" s="384"/>
      <c r="D2" s="384"/>
      <c r="E2" s="384"/>
      <c r="F2" s="384"/>
      <c r="G2" s="384"/>
      <c r="H2" s="384"/>
      <c r="I2" s="384"/>
      <c r="J2" s="384"/>
      <c r="K2" s="384"/>
      <c r="L2" s="384"/>
      <c r="M2" s="384"/>
      <c r="N2" s="384"/>
      <c r="O2" s="384"/>
      <c r="P2" s="384"/>
      <c r="Q2" s="385"/>
    </row>
    <row r="3" spans="1:18" ht="26.4">
      <c r="A3" s="96" t="s">
        <v>219</v>
      </c>
      <c r="B3" s="97" t="s">
        <v>119</v>
      </c>
      <c r="C3" s="97"/>
      <c r="D3" s="97"/>
      <c r="E3" s="97"/>
      <c r="F3" s="97"/>
      <c r="G3" s="97"/>
      <c r="H3" s="97"/>
      <c r="I3" s="97"/>
      <c r="J3" s="97"/>
      <c r="K3" s="97"/>
      <c r="L3" s="97"/>
      <c r="M3" s="97"/>
      <c r="N3" s="97"/>
      <c r="O3" s="97"/>
      <c r="P3" s="97"/>
      <c r="Q3" s="97" t="s">
        <v>628</v>
      </c>
    </row>
    <row r="4" spans="1:18" ht="27" customHeight="1">
      <c r="A4" s="709"/>
      <c r="B4" s="710"/>
      <c r="C4" s="707" t="s">
        <v>456</v>
      </c>
      <c r="D4" s="708"/>
      <c r="E4" s="707" t="s">
        <v>457</v>
      </c>
      <c r="F4" s="708"/>
      <c r="G4" s="711" t="s">
        <v>455</v>
      </c>
      <c r="H4" s="712"/>
      <c r="I4" s="707" t="s">
        <v>458</v>
      </c>
      <c r="J4" s="708"/>
      <c r="K4" s="707" t="s">
        <v>459</v>
      </c>
      <c r="L4" s="708"/>
      <c r="M4" s="707" t="s">
        <v>460</v>
      </c>
      <c r="N4" s="708"/>
      <c r="O4" s="711" t="s">
        <v>455</v>
      </c>
      <c r="P4" s="712"/>
      <c r="Q4" s="398" t="s">
        <v>629</v>
      </c>
    </row>
    <row r="5" spans="1:18" ht="21" customHeight="1">
      <c r="A5" s="720" t="s">
        <v>259</v>
      </c>
      <c r="B5" s="721"/>
      <c r="C5" s="105" t="s">
        <v>215</v>
      </c>
      <c r="D5" s="105" t="s">
        <v>216</v>
      </c>
      <c r="E5" s="105" t="s">
        <v>215</v>
      </c>
      <c r="F5" s="105" t="s">
        <v>216</v>
      </c>
      <c r="G5" s="105" t="s">
        <v>215</v>
      </c>
      <c r="H5" s="105" t="s">
        <v>216</v>
      </c>
      <c r="I5" s="105" t="s">
        <v>215</v>
      </c>
      <c r="J5" s="105" t="s">
        <v>216</v>
      </c>
      <c r="K5" s="105" t="s">
        <v>215</v>
      </c>
      <c r="L5" s="105" t="s">
        <v>216</v>
      </c>
      <c r="M5" s="105" t="s">
        <v>215</v>
      </c>
      <c r="N5" s="105" t="s">
        <v>216</v>
      </c>
      <c r="O5" s="105" t="s">
        <v>215</v>
      </c>
      <c r="P5" s="105" t="s">
        <v>216</v>
      </c>
      <c r="Q5" s="121" t="s">
        <v>630</v>
      </c>
    </row>
    <row r="6" spans="1:18" ht="15" customHeight="1">
      <c r="A6" s="120"/>
      <c r="B6" s="383" t="s">
        <v>482</v>
      </c>
      <c r="C6" s="105" t="s">
        <v>218</v>
      </c>
      <c r="D6" s="105" t="s">
        <v>774</v>
      </c>
      <c r="E6" s="105" t="s">
        <v>218</v>
      </c>
      <c r="F6" s="105" t="s">
        <v>774</v>
      </c>
      <c r="G6" s="105" t="s">
        <v>774</v>
      </c>
      <c r="H6" s="105" t="s">
        <v>218</v>
      </c>
      <c r="I6" s="105" t="s">
        <v>218</v>
      </c>
      <c r="J6" s="105" t="s">
        <v>774</v>
      </c>
      <c r="K6" s="105" t="s">
        <v>218</v>
      </c>
      <c r="L6" s="105" t="s">
        <v>774</v>
      </c>
      <c r="M6" s="105" t="s">
        <v>218</v>
      </c>
      <c r="N6" s="105" t="s">
        <v>774</v>
      </c>
      <c r="O6" s="105" t="s">
        <v>774</v>
      </c>
      <c r="P6" s="105" t="s">
        <v>332</v>
      </c>
      <c r="Q6" s="190"/>
    </row>
    <row r="7" spans="1:18" ht="15" customHeight="1">
      <c r="A7" s="120"/>
      <c r="B7" s="122" t="s">
        <v>743</v>
      </c>
      <c r="C7" s="105" t="s">
        <v>218</v>
      </c>
      <c r="D7" s="105" t="s">
        <v>774</v>
      </c>
      <c r="E7" s="105" t="s">
        <v>218</v>
      </c>
      <c r="F7" s="105" t="s">
        <v>218</v>
      </c>
      <c r="G7" s="105" t="s">
        <v>774</v>
      </c>
      <c r="H7" s="105" t="s">
        <v>774</v>
      </c>
      <c r="I7" s="105" t="s">
        <v>218</v>
      </c>
      <c r="J7" s="105" t="s">
        <v>218</v>
      </c>
      <c r="K7" s="105" t="s">
        <v>218</v>
      </c>
      <c r="L7" s="105" t="s">
        <v>218</v>
      </c>
      <c r="M7" s="105" t="s">
        <v>218</v>
      </c>
      <c r="N7" s="105" t="s">
        <v>218</v>
      </c>
      <c r="O7" s="105" t="s">
        <v>774</v>
      </c>
      <c r="P7" s="105" t="s">
        <v>774</v>
      </c>
      <c r="Q7" s="190"/>
    </row>
    <row r="8" spans="1:18" ht="15" customHeight="1">
      <c r="A8" s="123" t="s">
        <v>134</v>
      </c>
      <c r="B8" s="122" t="s">
        <v>136</v>
      </c>
      <c r="C8" s="105" t="s">
        <v>218</v>
      </c>
      <c r="D8" s="105" t="s">
        <v>774</v>
      </c>
      <c r="E8" s="105" t="s">
        <v>218</v>
      </c>
      <c r="F8" s="105" t="s">
        <v>218</v>
      </c>
      <c r="G8" s="105" t="s">
        <v>774</v>
      </c>
      <c r="H8" s="105" t="s">
        <v>774</v>
      </c>
      <c r="I8" s="105" t="s">
        <v>218</v>
      </c>
      <c r="J8" s="105" t="s">
        <v>218</v>
      </c>
      <c r="K8" s="105" t="s">
        <v>218</v>
      </c>
      <c r="L8" s="105" t="s">
        <v>218</v>
      </c>
      <c r="M8" s="105" t="s">
        <v>218</v>
      </c>
      <c r="N8" s="105" t="s">
        <v>332</v>
      </c>
      <c r="O8" s="105" t="s">
        <v>774</v>
      </c>
      <c r="P8" s="105" t="s">
        <v>774</v>
      </c>
      <c r="Q8" s="124"/>
    </row>
    <row r="9" spans="1:18" s="386" customFormat="1" ht="15" hidden="1" customHeight="1">
      <c r="A9" s="300" t="s">
        <v>68</v>
      </c>
      <c r="B9" s="301" t="s">
        <v>138</v>
      </c>
      <c r="C9" s="302" t="s">
        <v>218</v>
      </c>
      <c r="D9" s="302" t="s">
        <v>774</v>
      </c>
      <c r="E9" s="302" t="s">
        <v>218</v>
      </c>
      <c r="F9" s="302" t="s">
        <v>218</v>
      </c>
      <c r="G9" s="302" t="s">
        <v>774</v>
      </c>
      <c r="H9" s="302" t="s">
        <v>774</v>
      </c>
      <c r="I9" s="302" t="s">
        <v>218</v>
      </c>
      <c r="J9" s="302" t="s">
        <v>218</v>
      </c>
      <c r="K9" s="302" t="s">
        <v>218</v>
      </c>
      <c r="L9" s="302" t="s">
        <v>218</v>
      </c>
      <c r="M9" s="302" t="s">
        <v>774</v>
      </c>
      <c r="N9" s="302" t="s">
        <v>774</v>
      </c>
      <c r="O9" s="302" t="s">
        <v>774</v>
      </c>
      <c r="P9" s="302" t="s">
        <v>774</v>
      </c>
      <c r="Q9" s="303" t="s">
        <v>234</v>
      </c>
      <c r="R9" s="1"/>
    </row>
    <row r="10" spans="1:18" ht="15" customHeight="1">
      <c r="A10" s="123" t="s">
        <v>68</v>
      </c>
      <c r="B10" s="122" t="s">
        <v>145</v>
      </c>
      <c r="C10" s="105" t="s">
        <v>218</v>
      </c>
      <c r="D10" s="105" t="s">
        <v>774</v>
      </c>
      <c r="E10" s="105" t="s">
        <v>218</v>
      </c>
      <c r="F10" s="105" t="s">
        <v>218</v>
      </c>
      <c r="G10" s="105" t="s">
        <v>774</v>
      </c>
      <c r="H10" s="105" t="s">
        <v>774</v>
      </c>
      <c r="I10" s="105" t="s">
        <v>774</v>
      </c>
      <c r="J10" s="105" t="s">
        <v>774</v>
      </c>
      <c r="K10" s="105" t="s">
        <v>774</v>
      </c>
      <c r="L10" s="105" t="s">
        <v>774</v>
      </c>
      <c r="M10" s="105" t="s">
        <v>774</v>
      </c>
      <c r="N10" s="105" t="s">
        <v>774</v>
      </c>
      <c r="O10" s="105" t="s">
        <v>774</v>
      </c>
      <c r="P10" s="105" t="s">
        <v>774</v>
      </c>
      <c r="Q10" s="124"/>
    </row>
    <row r="11" spans="1:18" ht="15" customHeight="1">
      <c r="A11" s="123" t="s">
        <v>135</v>
      </c>
      <c r="B11" s="122" t="s">
        <v>107</v>
      </c>
      <c r="C11" s="105" t="s">
        <v>218</v>
      </c>
      <c r="D11" s="105" t="s">
        <v>774</v>
      </c>
      <c r="E11" s="105" t="s">
        <v>218</v>
      </c>
      <c r="F11" s="105" t="s">
        <v>218</v>
      </c>
      <c r="G11" s="105" t="s">
        <v>774</v>
      </c>
      <c r="H11" s="105" t="s">
        <v>774</v>
      </c>
      <c r="I11" s="105" t="s">
        <v>774</v>
      </c>
      <c r="J11" s="105" t="s">
        <v>774</v>
      </c>
      <c r="K11" s="105" t="s">
        <v>774</v>
      </c>
      <c r="L11" s="105" t="s">
        <v>774</v>
      </c>
      <c r="M11" s="105" t="s">
        <v>774</v>
      </c>
      <c r="N11" s="105" t="s">
        <v>774</v>
      </c>
      <c r="O11" s="105" t="s">
        <v>774</v>
      </c>
      <c r="P11" s="105" t="s">
        <v>774</v>
      </c>
      <c r="Q11" s="124"/>
    </row>
    <row r="12" spans="1:18" ht="21" customHeight="1">
      <c r="A12" s="123" t="s">
        <v>137</v>
      </c>
      <c r="B12" s="122" t="s">
        <v>423</v>
      </c>
      <c r="C12" s="105" t="s">
        <v>218</v>
      </c>
      <c r="D12" s="105" t="s">
        <v>774</v>
      </c>
      <c r="E12" s="105" t="s">
        <v>218</v>
      </c>
      <c r="F12" s="105" t="s">
        <v>218</v>
      </c>
      <c r="G12" s="105" t="s">
        <v>774</v>
      </c>
      <c r="H12" s="105" t="s">
        <v>774</v>
      </c>
      <c r="I12" s="105" t="s">
        <v>218</v>
      </c>
      <c r="J12" s="105" t="s">
        <v>218</v>
      </c>
      <c r="K12" s="105" t="s">
        <v>218</v>
      </c>
      <c r="L12" s="105" t="s">
        <v>218</v>
      </c>
      <c r="M12" s="105" t="s">
        <v>218</v>
      </c>
      <c r="N12" s="105" t="s">
        <v>218</v>
      </c>
      <c r="O12" s="105" t="s">
        <v>774</v>
      </c>
      <c r="P12" s="105" t="s">
        <v>774</v>
      </c>
      <c r="Q12" s="124" t="s">
        <v>329</v>
      </c>
      <c r="R12" s="98"/>
    </row>
    <row r="13" spans="1:18" ht="21" customHeight="1">
      <c r="A13" s="123" t="s">
        <v>139</v>
      </c>
      <c r="B13" s="122" t="s">
        <v>235</v>
      </c>
      <c r="C13" s="105" t="s">
        <v>217</v>
      </c>
      <c r="D13" s="105" t="s">
        <v>774</v>
      </c>
      <c r="E13" s="105" t="s">
        <v>217</v>
      </c>
      <c r="F13" s="105" t="s">
        <v>330</v>
      </c>
      <c r="G13" s="105" t="s">
        <v>774</v>
      </c>
      <c r="H13" s="105" t="s">
        <v>774</v>
      </c>
      <c r="I13" s="105" t="s">
        <v>217</v>
      </c>
      <c r="J13" s="105" t="s">
        <v>330</v>
      </c>
      <c r="K13" s="105" t="s">
        <v>774</v>
      </c>
      <c r="L13" s="105" t="s">
        <v>774</v>
      </c>
      <c r="M13" s="105" t="s">
        <v>217</v>
      </c>
      <c r="N13" s="105" t="s">
        <v>217</v>
      </c>
      <c r="O13" s="105" t="s">
        <v>774</v>
      </c>
      <c r="P13" s="105" t="s">
        <v>774</v>
      </c>
      <c r="Q13" s="121" t="s">
        <v>351</v>
      </c>
      <c r="R13" s="98"/>
    </row>
    <row r="14" spans="1:18" ht="15" customHeight="1">
      <c r="A14" s="123" t="s">
        <v>140</v>
      </c>
      <c r="B14" s="122" t="s">
        <v>220</v>
      </c>
      <c r="C14" s="105" t="s">
        <v>217</v>
      </c>
      <c r="D14" s="105" t="s">
        <v>774</v>
      </c>
      <c r="E14" s="105" t="s">
        <v>217</v>
      </c>
      <c r="F14" s="105" t="s">
        <v>260</v>
      </c>
      <c r="G14" s="105" t="s">
        <v>774</v>
      </c>
      <c r="H14" s="105" t="s">
        <v>774</v>
      </c>
      <c r="I14" s="105" t="s">
        <v>260</v>
      </c>
      <c r="J14" s="105" t="s">
        <v>260</v>
      </c>
      <c r="K14" s="105" t="s">
        <v>260</v>
      </c>
      <c r="L14" s="105" t="s">
        <v>260</v>
      </c>
      <c r="M14" s="105" t="s">
        <v>774</v>
      </c>
      <c r="N14" s="105" t="s">
        <v>774</v>
      </c>
      <c r="O14" s="105" t="s">
        <v>774</v>
      </c>
      <c r="P14" s="105" t="s">
        <v>774</v>
      </c>
      <c r="Q14" s="124" t="s">
        <v>222</v>
      </c>
      <c r="R14" s="98"/>
    </row>
    <row r="15" spans="1:18" ht="15" customHeight="1">
      <c r="A15" s="123" t="s">
        <v>141</v>
      </c>
      <c r="B15" s="122" t="s">
        <v>479</v>
      </c>
      <c r="C15" s="105" t="s">
        <v>261</v>
      </c>
      <c r="D15" s="105" t="s">
        <v>774</v>
      </c>
      <c r="E15" s="105" t="s">
        <v>261</v>
      </c>
      <c r="F15" s="105" t="s">
        <v>261</v>
      </c>
      <c r="G15" s="105" t="s">
        <v>774</v>
      </c>
      <c r="H15" s="105" t="s">
        <v>774</v>
      </c>
      <c r="I15" s="105" t="s">
        <v>261</v>
      </c>
      <c r="J15" s="105" t="s">
        <v>261</v>
      </c>
      <c r="K15" s="105" t="s">
        <v>261</v>
      </c>
      <c r="L15" s="105" t="s">
        <v>261</v>
      </c>
      <c r="M15" s="105" t="s">
        <v>217</v>
      </c>
      <c r="N15" s="105" t="s">
        <v>217</v>
      </c>
      <c r="O15" s="105" t="s">
        <v>774</v>
      </c>
      <c r="P15" s="105" t="s">
        <v>774</v>
      </c>
      <c r="Q15" s="124" t="s">
        <v>262</v>
      </c>
      <c r="R15" s="98"/>
    </row>
    <row r="16" spans="1:18" ht="15" customHeight="1">
      <c r="A16" s="123" t="s">
        <v>143</v>
      </c>
      <c r="B16" s="122" t="s">
        <v>946</v>
      </c>
      <c r="C16" s="105" t="s">
        <v>217</v>
      </c>
      <c r="D16" s="105" t="s">
        <v>774</v>
      </c>
      <c r="E16" s="105" t="s">
        <v>217</v>
      </c>
      <c r="F16" s="105" t="s">
        <v>217</v>
      </c>
      <c r="G16" s="105" t="s">
        <v>774</v>
      </c>
      <c r="H16" s="105" t="s">
        <v>774</v>
      </c>
      <c r="I16" s="105" t="s">
        <v>217</v>
      </c>
      <c r="J16" s="105" t="s">
        <v>217</v>
      </c>
      <c r="K16" s="105" t="s">
        <v>217</v>
      </c>
      <c r="L16" s="105" t="s">
        <v>217</v>
      </c>
      <c r="M16" s="105" t="s">
        <v>774</v>
      </c>
      <c r="N16" s="105" t="s">
        <v>774</v>
      </c>
      <c r="O16" s="105" t="s">
        <v>774</v>
      </c>
      <c r="P16" s="105" t="s">
        <v>774</v>
      </c>
      <c r="Q16" s="124" t="s">
        <v>424</v>
      </c>
      <c r="R16" s="98"/>
    </row>
    <row r="17" spans="1:18" ht="15" customHeight="1">
      <c r="A17" s="123" t="s">
        <v>263</v>
      </c>
      <c r="B17" s="122" t="s">
        <v>480</v>
      </c>
      <c r="C17" s="105" t="s">
        <v>217</v>
      </c>
      <c r="D17" s="105" t="s">
        <v>774</v>
      </c>
      <c r="E17" s="105" t="s">
        <v>217</v>
      </c>
      <c r="F17" s="105" t="s">
        <v>217</v>
      </c>
      <c r="G17" s="105" t="s">
        <v>774</v>
      </c>
      <c r="H17" s="105" t="s">
        <v>774</v>
      </c>
      <c r="I17" s="105" t="s">
        <v>217</v>
      </c>
      <c r="J17" s="105" t="s">
        <v>217</v>
      </c>
      <c r="K17" s="105" t="s">
        <v>217</v>
      </c>
      <c r="L17" s="105" t="s">
        <v>217</v>
      </c>
      <c r="M17" s="105" t="s">
        <v>774</v>
      </c>
      <c r="N17" s="105" t="s">
        <v>774</v>
      </c>
      <c r="O17" s="105" t="s">
        <v>774</v>
      </c>
      <c r="P17" s="105" t="s">
        <v>774</v>
      </c>
      <c r="Q17" s="124" t="s">
        <v>424</v>
      </c>
    </row>
    <row r="18" spans="1:18" ht="15" customHeight="1">
      <c r="A18" s="123" t="s">
        <v>144</v>
      </c>
      <c r="B18" s="122" t="s">
        <v>146</v>
      </c>
      <c r="C18" s="105" t="s">
        <v>774</v>
      </c>
      <c r="D18" s="105" t="s">
        <v>774</v>
      </c>
      <c r="E18" s="105" t="s">
        <v>774</v>
      </c>
      <c r="F18" s="105" t="s">
        <v>774</v>
      </c>
      <c r="G18" s="105" t="s">
        <v>774</v>
      </c>
      <c r="H18" s="105" t="s">
        <v>774</v>
      </c>
      <c r="I18" s="105" t="s">
        <v>774</v>
      </c>
      <c r="J18" s="105" t="s">
        <v>774</v>
      </c>
      <c r="K18" s="105" t="s">
        <v>774</v>
      </c>
      <c r="L18" s="105" t="s">
        <v>774</v>
      </c>
      <c r="M18" s="105" t="s">
        <v>218</v>
      </c>
      <c r="N18" s="105" t="s">
        <v>218</v>
      </c>
      <c r="O18" s="105" t="s">
        <v>774</v>
      </c>
      <c r="P18" s="105" t="s">
        <v>774</v>
      </c>
      <c r="Q18" s="124"/>
      <c r="R18" s="386"/>
    </row>
    <row r="19" spans="1:18">
      <c r="A19" s="123" t="s">
        <v>264</v>
      </c>
      <c r="B19" s="122" t="s">
        <v>221</v>
      </c>
      <c r="C19" s="105" t="s">
        <v>774</v>
      </c>
      <c r="D19" s="105" t="s">
        <v>774</v>
      </c>
      <c r="E19" s="105" t="s">
        <v>774</v>
      </c>
      <c r="F19" s="105" t="s">
        <v>774</v>
      </c>
      <c r="G19" s="105" t="s">
        <v>774</v>
      </c>
      <c r="H19" s="105" t="s">
        <v>774</v>
      </c>
      <c r="I19" s="105" t="s">
        <v>774</v>
      </c>
      <c r="J19" s="105" t="s">
        <v>774</v>
      </c>
      <c r="K19" s="105" t="s">
        <v>774</v>
      </c>
      <c r="L19" s="105" t="s">
        <v>774</v>
      </c>
      <c r="M19" s="105" t="s">
        <v>218</v>
      </c>
      <c r="N19" s="105" t="s">
        <v>218</v>
      </c>
      <c r="O19" s="105" t="s">
        <v>774</v>
      </c>
      <c r="P19" s="105" t="s">
        <v>774</v>
      </c>
      <c r="Q19" s="124"/>
    </row>
    <row r="20" spans="1:18">
      <c r="A20" s="123" t="s">
        <v>265</v>
      </c>
      <c r="B20" s="122" t="s">
        <v>266</v>
      </c>
      <c r="C20" s="105" t="s">
        <v>774</v>
      </c>
      <c r="D20" s="105" t="s">
        <v>774</v>
      </c>
      <c r="E20" s="105" t="s">
        <v>774</v>
      </c>
      <c r="F20" s="105" t="s">
        <v>774</v>
      </c>
      <c r="G20" s="105" t="s">
        <v>774</v>
      </c>
      <c r="H20" s="105" t="s">
        <v>774</v>
      </c>
      <c r="I20" s="105" t="s">
        <v>218</v>
      </c>
      <c r="J20" s="105" t="s">
        <v>218</v>
      </c>
      <c r="K20" s="105" t="s">
        <v>218</v>
      </c>
      <c r="L20" s="105" t="s">
        <v>218</v>
      </c>
      <c r="M20" s="105" t="s">
        <v>217</v>
      </c>
      <c r="N20" s="105" t="s">
        <v>352</v>
      </c>
      <c r="O20" s="105" t="s">
        <v>774</v>
      </c>
      <c r="P20" s="105" t="s">
        <v>774</v>
      </c>
      <c r="Q20" s="124" t="s">
        <v>267</v>
      </c>
    </row>
    <row r="21" spans="1:18">
      <c r="A21" s="123" t="s">
        <v>268</v>
      </c>
      <c r="B21" s="122" t="s">
        <v>744</v>
      </c>
      <c r="C21" s="105" t="s">
        <v>774</v>
      </c>
      <c r="D21" s="105" t="s">
        <v>774</v>
      </c>
      <c r="E21" s="105" t="s">
        <v>774</v>
      </c>
      <c r="F21" s="105" t="s">
        <v>774</v>
      </c>
      <c r="G21" s="105" t="s">
        <v>774</v>
      </c>
      <c r="H21" s="105" t="s">
        <v>774</v>
      </c>
      <c r="I21" s="105" t="s">
        <v>774</v>
      </c>
      <c r="J21" s="105" t="s">
        <v>774</v>
      </c>
      <c r="K21" s="105" t="s">
        <v>774</v>
      </c>
      <c r="L21" s="105" t="s">
        <v>774</v>
      </c>
      <c r="M21" s="105" t="s">
        <v>218</v>
      </c>
      <c r="N21" s="105" t="s">
        <v>218</v>
      </c>
      <c r="O21" s="105" t="s">
        <v>774</v>
      </c>
      <c r="P21" s="105" t="s">
        <v>774</v>
      </c>
      <c r="Q21" s="124" t="s">
        <v>451</v>
      </c>
    </row>
    <row r="22" spans="1:18">
      <c r="A22" s="123" t="s">
        <v>69</v>
      </c>
      <c r="B22" s="122" t="s">
        <v>269</v>
      </c>
      <c r="C22" s="105" t="s">
        <v>774</v>
      </c>
      <c r="D22" s="105" t="s">
        <v>774</v>
      </c>
      <c r="E22" s="105" t="s">
        <v>774</v>
      </c>
      <c r="F22" s="105" t="s">
        <v>774</v>
      </c>
      <c r="G22" s="105" t="s">
        <v>774</v>
      </c>
      <c r="H22" s="105" t="s">
        <v>774</v>
      </c>
      <c r="I22" s="105" t="s">
        <v>218</v>
      </c>
      <c r="J22" s="105" t="s">
        <v>218</v>
      </c>
      <c r="K22" s="105" t="s">
        <v>218</v>
      </c>
      <c r="L22" s="105" t="s">
        <v>218</v>
      </c>
      <c r="M22" s="105" t="s">
        <v>774</v>
      </c>
      <c r="N22" s="105" t="s">
        <v>774</v>
      </c>
      <c r="O22" s="105" t="s">
        <v>774</v>
      </c>
      <c r="P22" s="105" t="s">
        <v>774</v>
      </c>
      <c r="Q22" s="124" t="s">
        <v>270</v>
      </c>
    </row>
    <row r="23" spans="1:18" ht="21.6">
      <c r="A23" s="123" t="s">
        <v>70</v>
      </c>
      <c r="B23" s="122" t="s">
        <v>271</v>
      </c>
      <c r="C23" s="524" t="s">
        <v>774</v>
      </c>
      <c r="D23" s="524" t="s">
        <v>774</v>
      </c>
      <c r="E23" s="524" t="s">
        <v>774</v>
      </c>
      <c r="F23" s="524" t="s">
        <v>774</v>
      </c>
      <c r="G23" s="524" t="s">
        <v>774</v>
      </c>
      <c r="H23" s="524" t="s">
        <v>774</v>
      </c>
      <c r="I23" s="524" t="s">
        <v>218</v>
      </c>
      <c r="J23" s="524" t="s">
        <v>218</v>
      </c>
      <c r="K23" s="524" t="s">
        <v>218</v>
      </c>
      <c r="L23" s="524" t="s">
        <v>218</v>
      </c>
      <c r="M23" s="524" t="s">
        <v>774</v>
      </c>
      <c r="N23" s="524" t="s">
        <v>774</v>
      </c>
      <c r="O23" s="524" t="s">
        <v>774</v>
      </c>
      <c r="P23" s="524" t="s">
        <v>774</v>
      </c>
      <c r="Q23" s="124" t="s">
        <v>270</v>
      </c>
    </row>
    <row r="24" spans="1:18">
      <c r="A24" s="123" t="s">
        <v>625</v>
      </c>
      <c r="B24" s="122" t="s">
        <v>920</v>
      </c>
      <c r="C24" s="105" t="s">
        <v>217</v>
      </c>
      <c r="D24" s="105" t="s">
        <v>774</v>
      </c>
      <c r="E24" s="105" t="s">
        <v>217</v>
      </c>
      <c r="F24" s="105" t="s">
        <v>217</v>
      </c>
      <c r="G24" s="105" t="s">
        <v>774</v>
      </c>
      <c r="H24" s="105" t="s">
        <v>774</v>
      </c>
      <c r="I24" s="105" t="s">
        <v>217</v>
      </c>
      <c r="J24" s="105" t="s">
        <v>217</v>
      </c>
      <c r="K24" s="105" t="s">
        <v>217</v>
      </c>
      <c r="L24" s="105" t="s">
        <v>217</v>
      </c>
      <c r="M24" s="105" t="s">
        <v>774</v>
      </c>
      <c r="N24" s="105" t="s">
        <v>774</v>
      </c>
      <c r="O24" s="105" t="s">
        <v>774</v>
      </c>
      <c r="P24" s="105" t="s">
        <v>774</v>
      </c>
      <c r="Q24" s="124" t="s">
        <v>921</v>
      </c>
    </row>
    <row r="25" spans="1:18">
      <c r="A25" s="123" t="s">
        <v>778</v>
      </c>
      <c r="B25" s="122" t="s">
        <v>922</v>
      </c>
      <c r="C25" s="105" t="s">
        <v>217</v>
      </c>
      <c r="D25" s="105" t="s">
        <v>923</v>
      </c>
      <c r="E25" s="105" t="s">
        <v>217</v>
      </c>
      <c r="F25" s="105" t="s">
        <v>923</v>
      </c>
      <c r="G25" s="105" t="s">
        <v>923</v>
      </c>
      <c r="H25" s="105" t="s">
        <v>923</v>
      </c>
      <c r="I25" s="105" t="s">
        <v>217</v>
      </c>
      <c r="J25" s="105" t="s">
        <v>217</v>
      </c>
      <c r="K25" s="105" t="s">
        <v>217</v>
      </c>
      <c r="L25" s="105" t="s">
        <v>217</v>
      </c>
      <c r="M25" s="105" t="s">
        <v>923</v>
      </c>
      <c r="N25" s="105" t="s">
        <v>923</v>
      </c>
      <c r="O25" s="105" t="s">
        <v>923</v>
      </c>
      <c r="P25" s="105" t="s">
        <v>923</v>
      </c>
      <c r="Q25" s="124"/>
    </row>
    <row r="26" spans="1:18">
      <c r="A26" s="123" t="s">
        <v>924</v>
      </c>
      <c r="B26" s="122" t="s">
        <v>925</v>
      </c>
      <c r="C26" s="105" t="s">
        <v>217</v>
      </c>
      <c r="D26" s="105" t="s">
        <v>923</v>
      </c>
      <c r="E26" s="105" t="s">
        <v>217</v>
      </c>
      <c r="F26" s="105" t="s">
        <v>923</v>
      </c>
      <c r="G26" s="105" t="s">
        <v>923</v>
      </c>
      <c r="H26" s="105" t="s">
        <v>923</v>
      </c>
      <c r="I26" s="105" t="s">
        <v>217</v>
      </c>
      <c r="J26" s="105" t="s">
        <v>217</v>
      </c>
      <c r="K26" s="105" t="s">
        <v>217</v>
      </c>
      <c r="L26" s="105" t="s">
        <v>217</v>
      </c>
      <c r="M26" s="105" t="s">
        <v>923</v>
      </c>
      <c r="N26" s="105" t="s">
        <v>923</v>
      </c>
      <c r="O26" s="105" t="s">
        <v>923</v>
      </c>
      <c r="P26" s="105" t="s">
        <v>923</v>
      </c>
      <c r="Q26" s="124"/>
    </row>
    <row r="27" spans="1:18" ht="21.6">
      <c r="A27" s="123" t="s">
        <v>926</v>
      </c>
      <c r="B27" s="122" t="s">
        <v>927</v>
      </c>
      <c r="C27" s="105" t="s">
        <v>217</v>
      </c>
      <c r="D27" s="105" t="s">
        <v>923</v>
      </c>
      <c r="E27" s="105" t="s">
        <v>217</v>
      </c>
      <c r="F27" s="105" t="s">
        <v>923</v>
      </c>
      <c r="G27" s="105" t="s">
        <v>923</v>
      </c>
      <c r="H27" s="105" t="s">
        <v>923</v>
      </c>
      <c r="I27" s="105" t="s">
        <v>217</v>
      </c>
      <c r="J27" s="105" t="s">
        <v>217</v>
      </c>
      <c r="K27" s="105" t="s">
        <v>217</v>
      </c>
      <c r="L27" s="105" t="s">
        <v>217</v>
      </c>
      <c r="M27" s="105" t="s">
        <v>923</v>
      </c>
      <c r="N27" s="105" t="s">
        <v>923</v>
      </c>
      <c r="O27" s="105" t="s">
        <v>923</v>
      </c>
      <c r="P27" s="105" t="s">
        <v>923</v>
      </c>
      <c r="Q27" s="124"/>
    </row>
    <row r="28" spans="1:18" ht="21.6">
      <c r="A28" s="123" t="s">
        <v>928</v>
      </c>
      <c r="B28" s="122" t="s">
        <v>929</v>
      </c>
      <c r="C28" s="105" t="s">
        <v>217</v>
      </c>
      <c r="D28" s="105" t="s">
        <v>923</v>
      </c>
      <c r="E28" s="105" t="s">
        <v>217</v>
      </c>
      <c r="F28" s="105" t="s">
        <v>923</v>
      </c>
      <c r="G28" s="105" t="s">
        <v>923</v>
      </c>
      <c r="H28" s="105" t="s">
        <v>923</v>
      </c>
      <c r="I28" s="105" t="s">
        <v>217</v>
      </c>
      <c r="J28" s="105" t="s">
        <v>217</v>
      </c>
      <c r="K28" s="105" t="s">
        <v>217</v>
      </c>
      <c r="L28" s="105" t="s">
        <v>217</v>
      </c>
      <c r="M28" s="105" t="s">
        <v>923</v>
      </c>
      <c r="N28" s="105" t="s">
        <v>923</v>
      </c>
      <c r="O28" s="105" t="s">
        <v>923</v>
      </c>
      <c r="P28" s="105" t="s">
        <v>923</v>
      </c>
      <c r="Q28" s="124"/>
    </row>
    <row r="29" spans="1:18" ht="21.6">
      <c r="A29" s="123" t="s">
        <v>930</v>
      </c>
      <c r="B29" s="122" t="s">
        <v>931</v>
      </c>
      <c r="C29" s="105" t="s">
        <v>217</v>
      </c>
      <c r="D29" s="105" t="s">
        <v>923</v>
      </c>
      <c r="E29" s="105" t="s">
        <v>217</v>
      </c>
      <c r="F29" s="105" t="s">
        <v>923</v>
      </c>
      <c r="G29" s="105" t="s">
        <v>923</v>
      </c>
      <c r="H29" s="105" t="s">
        <v>923</v>
      </c>
      <c r="I29" s="105" t="s">
        <v>217</v>
      </c>
      <c r="J29" s="105" t="s">
        <v>217</v>
      </c>
      <c r="K29" s="105" t="s">
        <v>217</v>
      </c>
      <c r="L29" s="105" t="s">
        <v>217</v>
      </c>
      <c r="M29" s="105" t="s">
        <v>923</v>
      </c>
      <c r="N29" s="105" t="s">
        <v>923</v>
      </c>
      <c r="O29" s="105" t="s">
        <v>923</v>
      </c>
      <c r="P29" s="105" t="s">
        <v>923</v>
      </c>
      <c r="Q29" s="124"/>
    </row>
    <row r="30" spans="1:18">
      <c r="A30" s="125" t="s">
        <v>932</v>
      </c>
      <c r="B30" s="140" t="s">
        <v>933</v>
      </c>
      <c r="C30" s="105" t="s">
        <v>217</v>
      </c>
      <c r="D30" s="105" t="s">
        <v>923</v>
      </c>
      <c r="E30" s="105" t="s">
        <v>217</v>
      </c>
      <c r="F30" s="105" t="s">
        <v>923</v>
      </c>
      <c r="G30" s="105" t="s">
        <v>923</v>
      </c>
      <c r="H30" s="105" t="s">
        <v>923</v>
      </c>
      <c r="I30" s="105" t="s">
        <v>217</v>
      </c>
      <c r="J30" s="105" t="s">
        <v>217</v>
      </c>
      <c r="K30" s="105" t="s">
        <v>217</v>
      </c>
      <c r="L30" s="105" t="s">
        <v>217</v>
      </c>
      <c r="M30" s="105" t="s">
        <v>217</v>
      </c>
      <c r="N30" s="105" t="s">
        <v>923</v>
      </c>
      <c r="O30" s="105" t="s">
        <v>923</v>
      </c>
      <c r="P30" s="105" t="s">
        <v>923</v>
      </c>
      <c r="Q30" s="525"/>
    </row>
    <row r="31" spans="1:18" ht="16.350000000000001" customHeight="1">
      <c r="A31" s="106"/>
      <c r="B31" s="106"/>
      <c r="C31" s="106"/>
      <c r="D31" s="106"/>
      <c r="E31" s="106"/>
      <c r="F31" s="106"/>
      <c r="G31" s="106"/>
      <c r="H31" s="106"/>
      <c r="I31" s="106"/>
      <c r="J31" s="106"/>
      <c r="K31" s="106"/>
      <c r="L31" s="106"/>
      <c r="M31" s="106"/>
      <c r="N31" s="106"/>
      <c r="O31" s="106"/>
      <c r="P31" s="106"/>
      <c r="Q31" s="106"/>
    </row>
    <row r="32" spans="1:18" ht="21">
      <c r="A32" s="717" t="s">
        <v>272</v>
      </c>
      <c r="B32" s="718"/>
      <c r="C32" s="141"/>
      <c r="D32" s="141"/>
      <c r="E32" s="141"/>
      <c r="F32" s="141"/>
      <c r="G32" s="141"/>
      <c r="H32" s="141"/>
      <c r="I32" s="141"/>
      <c r="J32" s="141"/>
      <c r="K32" s="141"/>
      <c r="L32" s="141"/>
      <c r="M32" s="141"/>
      <c r="N32" s="141"/>
      <c r="O32" s="141"/>
      <c r="P32" s="141"/>
      <c r="Q32" s="142"/>
    </row>
    <row r="33" spans="1:19" ht="15" customHeight="1">
      <c r="A33" s="123" t="s">
        <v>273</v>
      </c>
      <c r="B33" s="122" t="s">
        <v>152</v>
      </c>
      <c r="C33" s="105" t="s">
        <v>217</v>
      </c>
      <c r="D33" s="105" t="s">
        <v>774</v>
      </c>
      <c r="E33" s="105" t="s">
        <v>217</v>
      </c>
      <c r="F33" s="105" t="s">
        <v>217</v>
      </c>
      <c r="G33" s="105" t="s">
        <v>774</v>
      </c>
      <c r="H33" s="105" t="s">
        <v>774</v>
      </c>
      <c r="I33" s="105" t="s">
        <v>217</v>
      </c>
      <c r="J33" s="105" t="s">
        <v>217</v>
      </c>
      <c r="K33" s="105" t="s">
        <v>217</v>
      </c>
      <c r="L33" s="105" t="s">
        <v>217</v>
      </c>
      <c r="M33" s="105" t="s">
        <v>774</v>
      </c>
      <c r="N33" s="105" t="s">
        <v>774</v>
      </c>
      <c r="O33" s="105" t="s">
        <v>774</v>
      </c>
      <c r="P33" s="105" t="s">
        <v>774</v>
      </c>
      <c r="Q33" s="124" t="s">
        <v>153</v>
      </c>
    </row>
    <row r="34" spans="1:19" ht="16.5" customHeight="1">
      <c r="A34" s="123" t="s">
        <v>885</v>
      </c>
      <c r="B34" s="122" t="s">
        <v>154</v>
      </c>
      <c r="C34" s="105" t="s">
        <v>774</v>
      </c>
      <c r="D34" s="105" t="s">
        <v>774</v>
      </c>
      <c r="E34" s="105" t="s">
        <v>774</v>
      </c>
      <c r="F34" s="105" t="s">
        <v>774</v>
      </c>
      <c r="G34" s="105" t="s">
        <v>774</v>
      </c>
      <c r="H34" s="105" t="s">
        <v>774</v>
      </c>
      <c r="I34" s="105" t="s">
        <v>774</v>
      </c>
      <c r="J34" s="105" t="s">
        <v>774</v>
      </c>
      <c r="K34" s="105" t="s">
        <v>774</v>
      </c>
      <c r="L34" s="105" t="s">
        <v>774</v>
      </c>
      <c r="M34" s="105" t="s">
        <v>260</v>
      </c>
      <c r="N34" s="105" t="s">
        <v>260</v>
      </c>
      <c r="O34" s="105" t="s">
        <v>774</v>
      </c>
      <c r="P34" s="105" t="s">
        <v>774</v>
      </c>
      <c r="Q34" s="124" t="s">
        <v>308</v>
      </c>
    </row>
    <row r="35" spans="1:19" ht="13.5" customHeight="1">
      <c r="A35" s="125" t="s">
        <v>886</v>
      </c>
      <c r="B35" s="245" t="s">
        <v>353</v>
      </c>
      <c r="C35" s="105" t="s">
        <v>774</v>
      </c>
      <c r="D35" s="105" t="s">
        <v>774</v>
      </c>
      <c r="E35" s="105" t="s">
        <v>774</v>
      </c>
      <c r="F35" s="105" t="s">
        <v>774</v>
      </c>
      <c r="G35" s="105" t="s">
        <v>774</v>
      </c>
      <c r="H35" s="105" t="s">
        <v>774</v>
      </c>
      <c r="I35" s="105" t="s">
        <v>774</v>
      </c>
      <c r="J35" s="105" t="s">
        <v>774</v>
      </c>
      <c r="K35" s="105" t="s">
        <v>774</v>
      </c>
      <c r="L35" s="105" t="s">
        <v>774</v>
      </c>
      <c r="M35" s="105" t="s">
        <v>217</v>
      </c>
      <c r="N35" s="105" t="s">
        <v>217</v>
      </c>
      <c r="O35" s="105" t="s">
        <v>774</v>
      </c>
      <c r="P35" s="105" t="s">
        <v>774</v>
      </c>
      <c r="Q35" s="126" t="s">
        <v>425</v>
      </c>
    </row>
    <row r="36" spans="1:19">
      <c r="A36" s="145"/>
      <c r="B36" s="130"/>
      <c r="C36" s="107"/>
      <c r="D36" s="107"/>
      <c r="E36" s="107"/>
      <c r="F36" s="107"/>
      <c r="G36" s="107"/>
      <c r="H36" s="107"/>
      <c r="I36" s="107"/>
      <c r="J36" s="107"/>
      <c r="K36" s="107"/>
      <c r="L36" s="107"/>
      <c r="M36" s="107"/>
      <c r="N36" s="107"/>
      <c r="O36" s="107"/>
      <c r="P36" s="107"/>
      <c r="Q36" s="143"/>
    </row>
    <row r="37" spans="1:19" ht="21" customHeight="1">
      <c r="A37" s="717" t="s">
        <v>947</v>
      </c>
      <c r="B37" s="718"/>
      <c r="C37" s="127"/>
      <c r="D37" s="127"/>
      <c r="E37" s="127"/>
      <c r="F37" s="127"/>
      <c r="G37" s="127"/>
      <c r="H37" s="127"/>
      <c r="I37" s="127"/>
      <c r="J37" s="127"/>
      <c r="K37" s="127"/>
      <c r="L37" s="127"/>
      <c r="M37" s="127"/>
      <c r="N37" s="127"/>
      <c r="O37" s="127"/>
      <c r="P37" s="127"/>
      <c r="Q37" s="128"/>
    </row>
    <row r="38" spans="1:19" ht="15" customHeight="1">
      <c r="A38" s="123" t="s">
        <v>948</v>
      </c>
      <c r="B38" s="122" t="s">
        <v>949</v>
      </c>
      <c r="C38" s="107"/>
      <c r="D38" s="107"/>
      <c r="E38" s="107"/>
      <c r="F38" s="107"/>
      <c r="G38" s="107"/>
      <c r="H38" s="107"/>
      <c r="I38" s="107"/>
      <c r="J38" s="107"/>
      <c r="K38" s="107"/>
      <c r="L38" s="107"/>
      <c r="M38" s="107"/>
      <c r="N38" s="107"/>
      <c r="O38" s="107"/>
      <c r="P38" s="107"/>
      <c r="Q38" s="124" t="s">
        <v>950</v>
      </c>
    </row>
    <row r="39" spans="1:19" ht="15" customHeight="1">
      <c r="A39" s="125" t="s">
        <v>951</v>
      </c>
      <c r="B39" s="140" t="s">
        <v>952</v>
      </c>
      <c r="C39" s="140"/>
      <c r="D39" s="140"/>
      <c r="E39" s="140"/>
      <c r="F39" s="140"/>
      <c r="G39" s="140"/>
      <c r="H39" s="140"/>
      <c r="I39" s="140"/>
      <c r="J39" s="140"/>
      <c r="K39" s="140"/>
      <c r="L39" s="140"/>
      <c r="M39" s="140"/>
      <c r="N39" s="140"/>
      <c r="O39" s="140"/>
      <c r="P39" s="140"/>
      <c r="Q39" s="126" t="s">
        <v>953</v>
      </c>
    </row>
    <row r="40" spans="1:19">
      <c r="A40" s="570"/>
      <c r="B40" s="571"/>
      <c r="C40" s="572"/>
      <c r="D40" s="572"/>
      <c r="E40" s="572"/>
      <c r="F40" s="572"/>
      <c r="G40" s="572"/>
      <c r="H40" s="572"/>
      <c r="I40" s="572"/>
      <c r="J40" s="572"/>
      <c r="K40" s="572"/>
      <c r="L40" s="572"/>
      <c r="M40" s="572"/>
      <c r="N40" s="572"/>
      <c r="O40" s="572"/>
      <c r="P40" s="572"/>
      <c r="Q40" s="573"/>
    </row>
    <row r="41" spans="1:19" s="387" customFormat="1" ht="21" customHeight="1">
      <c r="A41" s="713" t="s">
        <v>274</v>
      </c>
      <c r="B41" s="714"/>
      <c r="C41" s="147"/>
      <c r="D41" s="147"/>
      <c r="E41" s="147"/>
      <c r="F41" s="147"/>
      <c r="G41" s="147"/>
      <c r="H41" s="147"/>
      <c r="I41" s="147"/>
      <c r="J41" s="147"/>
      <c r="K41" s="147"/>
      <c r="L41" s="147"/>
      <c r="M41" s="147"/>
      <c r="N41" s="147"/>
      <c r="O41" s="147"/>
      <c r="P41" s="147"/>
      <c r="Q41" s="148"/>
      <c r="R41" s="1"/>
      <c r="S41" s="1"/>
    </row>
    <row r="42" spans="1:19" s="387" customFormat="1" ht="12.75" customHeight="1">
      <c r="A42" s="561" t="s">
        <v>275</v>
      </c>
      <c r="B42" s="150" t="s">
        <v>817</v>
      </c>
      <c r="C42" s="1024" t="s">
        <v>217</v>
      </c>
      <c r="D42" s="1024" t="s">
        <v>217</v>
      </c>
      <c r="E42" s="1024" t="s">
        <v>217</v>
      </c>
      <c r="F42" s="1024" t="s">
        <v>217</v>
      </c>
      <c r="G42" s="1024" t="s">
        <v>217</v>
      </c>
      <c r="H42" s="1024" t="s">
        <v>217</v>
      </c>
      <c r="I42" s="1024" t="s">
        <v>217</v>
      </c>
      <c r="J42" s="1024" t="s">
        <v>217</v>
      </c>
      <c r="K42" s="1024" t="s">
        <v>217</v>
      </c>
      <c r="L42" s="1024" t="s">
        <v>217</v>
      </c>
      <c r="M42" s="1024" t="s">
        <v>217</v>
      </c>
      <c r="N42" s="1024" t="s">
        <v>217</v>
      </c>
      <c r="O42" s="1024" t="s">
        <v>217</v>
      </c>
      <c r="P42" s="1024" t="s">
        <v>217</v>
      </c>
      <c r="Q42" s="1025" t="s">
        <v>1145</v>
      </c>
      <c r="R42" s="1"/>
      <c r="S42" s="1"/>
    </row>
    <row r="43" spans="1:19" s="387" customFormat="1" ht="15" customHeight="1">
      <c r="A43" s="149" t="s">
        <v>276</v>
      </c>
      <c r="B43" s="150" t="s">
        <v>296</v>
      </c>
      <c r="C43" s="151" t="s">
        <v>774</v>
      </c>
      <c r="D43" s="151" t="s">
        <v>774</v>
      </c>
      <c r="E43" s="151" t="s">
        <v>774</v>
      </c>
      <c r="F43" s="151" t="s">
        <v>774</v>
      </c>
      <c r="G43" s="151" t="s">
        <v>774</v>
      </c>
      <c r="H43" s="151" t="s">
        <v>774</v>
      </c>
      <c r="I43" s="151" t="s">
        <v>774</v>
      </c>
      <c r="J43" s="151" t="s">
        <v>774</v>
      </c>
      <c r="K43" s="151" t="s">
        <v>774</v>
      </c>
      <c r="L43" s="151" t="s">
        <v>774</v>
      </c>
      <c r="M43" s="1024" t="s">
        <v>217</v>
      </c>
      <c r="N43" s="1024" t="s">
        <v>217</v>
      </c>
      <c r="O43" s="151" t="s">
        <v>774</v>
      </c>
      <c r="P43" s="151" t="s">
        <v>774</v>
      </c>
      <c r="Q43" s="152" t="s">
        <v>297</v>
      </c>
      <c r="R43" s="1"/>
      <c r="S43" s="1"/>
    </row>
    <row r="44" spans="1:19" s="387" customFormat="1" ht="15" customHeight="1">
      <c r="A44" s="149" t="s">
        <v>277</v>
      </c>
      <c r="B44" s="150" t="s">
        <v>298</v>
      </c>
      <c r="C44" s="151" t="s">
        <v>774</v>
      </c>
      <c r="D44" s="151" t="s">
        <v>774</v>
      </c>
      <c r="E44" s="151" t="s">
        <v>774</v>
      </c>
      <c r="F44" s="151" t="s">
        <v>774</v>
      </c>
      <c r="G44" s="151" t="s">
        <v>774</v>
      </c>
      <c r="H44" s="151" t="s">
        <v>774</v>
      </c>
      <c r="I44" s="151" t="s">
        <v>774</v>
      </c>
      <c r="J44" s="151" t="s">
        <v>774</v>
      </c>
      <c r="K44" s="151" t="s">
        <v>774</v>
      </c>
      <c r="L44" s="151" t="s">
        <v>774</v>
      </c>
      <c r="M44" s="1024" t="s">
        <v>217</v>
      </c>
      <c r="N44" s="1024" t="s">
        <v>217</v>
      </c>
      <c r="O44" s="151" t="s">
        <v>774</v>
      </c>
      <c r="P44" s="151" t="s">
        <v>774</v>
      </c>
      <c r="Q44" s="152" t="s">
        <v>299</v>
      </c>
      <c r="R44" s="107"/>
      <c r="S44" s="1"/>
    </row>
    <row r="45" spans="1:19" s="387" customFormat="1" ht="15" customHeight="1">
      <c r="A45" s="149" t="s">
        <v>278</v>
      </c>
      <c r="B45" s="1018" t="s">
        <v>331</v>
      </c>
      <c r="C45" s="1019" t="s">
        <v>774</v>
      </c>
      <c r="D45" s="1019" t="s">
        <v>774</v>
      </c>
      <c r="E45" s="1019" t="s">
        <v>774</v>
      </c>
      <c r="F45" s="1019" t="s">
        <v>774</v>
      </c>
      <c r="G45" s="1019" t="s">
        <v>774</v>
      </c>
      <c r="H45" s="1019" t="s">
        <v>774</v>
      </c>
      <c r="I45" s="1019" t="s">
        <v>774</v>
      </c>
      <c r="J45" s="1019" t="s">
        <v>774</v>
      </c>
      <c r="K45" s="1019" t="s">
        <v>774</v>
      </c>
      <c r="L45" s="1019" t="s">
        <v>774</v>
      </c>
      <c r="M45" s="1019" t="s">
        <v>1108</v>
      </c>
      <c r="N45" s="1019" t="s">
        <v>1108</v>
      </c>
      <c r="O45" s="1019" t="s">
        <v>774</v>
      </c>
      <c r="P45" s="1019" t="s">
        <v>774</v>
      </c>
      <c r="Q45" s="152" t="s">
        <v>893</v>
      </c>
      <c r="R45" s="107"/>
      <c r="S45" s="1"/>
    </row>
    <row r="46" spans="1:19" s="387" customFormat="1" ht="13.05" hidden="1" customHeight="1">
      <c r="A46" s="149" t="s">
        <v>818</v>
      </c>
      <c r="B46" s="1018" t="s">
        <v>819</v>
      </c>
      <c r="C46" s="1020" t="s">
        <v>820</v>
      </c>
      <c r="D46" s="1020"/>
      <c r="E46" s="1020"/>
      <c r="F46" s="1020"/>
      <c r="G46" s="1020"/>
      <c r="H46" s="1020"/>
      <c r="I46" s="1020"/>
      <c r="J46" s="1020"/>
      <c r="K46" s="1020"/>
      <c r="L46" s="1020"/>
      <c r="M46" s="1020"/>
      <c r="N46" s="1020"/>
      <c r="O46" s="1020"/>
      <c r="P46" s="1020"/>
      <c r="Q46" s="719"/>
      <c r="R46" s="1"/>
      <c r="S46" s="1"/>
    </row>
    <row r="47" spans="1:19" s="387" customFormat="1" ht="13.05" customHeight="1">
      <c r="A47" s="149" t="s">
        <v>1142</v>
      </c>
      <c r="B47" s="1021" t="s">
        <v>1143</v>
      </c>
      <c r="C47" s="1022" t="s">
        <v>774</v>
      </c>
      <c r="D47" s="1022" t="s">
        <v>774</v>
      </c>
      <c r="E47" s="1022" t="s">
        <v>774</v>
      </c>
      <c r="F47" s="1022" t="s">
        <v>774</v>
      </c>
      <c r="G47" s="1022" t="s">
        <v>774</v>
      </c>
      <c r="H47" s="1022" t="s">
        <v>774</v>
      </c>
      <c r="I47" s="1022" t="s">
        <v>774</v>
      </c>
      <c r="J47" s="1022" t="s">
        <v>774</v>
      </c>
      <c r="K47" s="1022" t="s">
        <v>774</v>
      </c>
      <c r="L47" s="1022" t="s">
        <v>774</v>
      </c>
      <c r="M47" s="1022" t="s">
        <v>217</v>
      </c>
      <c r="N47" s="1022" t="s">
        <v>217</v>
      </c>
      <c r="O47" s="1022" t="s">
        <v>217</v>
      </c>
      <c r="P47" s="1022" t="s">
        <v>217</v>
      </c>
      <c r="Q47" s="1023" t="s">
        <v>1144</v>
      </c>
      <c r="R47" s="1"/>
      <c r="S47" s="1"/>
    </row>
    <row r="48" spans="1:19" ht="21" customHeight="1">
      <c r="A48" s="717" t="s">
        <v>279</v>
      </c>
      <c r="B48" s="718"/>
      <c r="C48" s="127"/>
      <c r="D48" s="127"/>
      <c r="E48" s="127"/>
      <c r="F48" s="127"/>
      <c r="G48" s="127"/>
      <c r="H48" s="127"/>
      <c r="I48" s="127"/>
      <c r="J48" s="127"/>
      <c r="K48" s="127"/>
      <c r="L48" s="127"/>
      <c r="M48" s="127"/>
      <c r="N48" s="127"/>
      <c r="O48" s="127"/>
      <c r="P48" s="127"/>
      <c r="Q48" s="128"/>
    </row>
    <row r="49" spans="1:18" ht="15" customHeight="1">
      <c r="A49" s="125"/>
      <c r="B49" s="552" t="s">
        <v>888</v>
      </c>
      <c r="C49" s="144"/>
      <c r="D49" s="144"/>
      <c r="E49" s="144"/>
      <c r="F49" s="144"/>
      <c r="G49" s="144"/>
      <c r="H49" s="144"/>
      <c r="I49" s="144"/>
      <c r="J49" s="144"/>
      <c r="K49" s="144"/>
      <c r="L49" s="144"/>
      <c r="M49" s="144"/>
      <c r="N49" s="144"/>
      <c r="O49" s="144"/>
      <c r="P49" s="144"/>
      <c r="Q49" s="126" t="s">
        <v>887</v>
      </c>
    </row>
    <row r="50" spans="1:18" ht="15" customHeight="1">
      <c r="R50" s="387"/>
    </row>
    <row r="51" spans="1:18" ht="21" customHeight="1">
      <c r="A51" s="715" t="s">
        <v>324</v>
      </c>
      <c r="B51" s="716"/>
      <c r="C51" s="191"/>
      <c r="D51" s="191"/>
      <c r="E51" s="191"/>
      <c r="F51" s="191"/>
      <c r="G51" s="191"/>
      <c r="H51" s="191"/>
      <c r="I51" s="191"/>
      <c r="J51" s="191"/>
      <c r="K51" s="191"/>
      <c r="L51" s="191"/>
      <c r="M51" s="191"/>
      <c r="N51" s="191"/>
      <c r="O51" s="191"/>
      <c r="P51" s="191"/>
      <c r="Q51" s="388"/>
      <c r="R51" s="387"/>
    </row>
    <row r="52" spans="1:18" ht="15" customHeight="1">
      <c r="A52" s="389"/>
      <c r="B52" s="392" t="s">
        <v>325</v>
      </c>
      <c r="C52" s="187" t="s">
        <v>327</v>
      </c>
      <c r="D52" s="187" t="s">
        <v>327</v>
      </c>
      <c r="E52" s="187" t="s">
        <v>327</v>
      </c>
      <c r="F52" s="187" t="s">
        <v>328</v>
      </c>
      <c r="G52" s="151" t="s">
        <v>774</v>
      </c>
      <c r="H52" s="151" t="s">
        <v>774</v>
      </c>
      <c r="I52" s="187" t="s">
        <v>327</v>
      </c>
      <c r="J52" s="187" t="s">
        <v>328</v>
      </c>
      <c r="K52" s="187" t="s">
        <v>327</v>
      </c>
      <c r="L52" s="187" t="s">
        <v>328</v>
      </c>
      <c r="M52" s="151" t="s">
        <v>774</v>
      </c>
      <c r="N52" s="151" t="s">
        <v>774</v>
      </c>
      <c r="O52" s="151" t="s">
        <v>774</v>
      </c>
      <c r="P52" s="151" t="s">
        <v>774</v>
      </c>
      <c r="Q52" s="390"/>
      <c r="R52" s="387"/>
    </row>
    <row r="53" spans="1:18" ht="15" customHeight="1">
      <c r="A53" s="403"/>
      <c r="B53" s="404" t="s">
        <v>326</v>
      </c>
      <c r="C53" s="151" t="s">
        <v>774</v>
      </c>
      <c r="D53" s="151" t="s">
        <v>774</v>
      </c>
      <c r="E53" s="151" t="s">
        <v>774</v>
      </c>
      <c r="F53" s="151" t="s">
        <v>774</v>
      </c>
      <c r="G53" s="151" t="s">
        <v>774</v>
      </c>
      <c r="H53" s="151" t="s">
        <v>774</v>
      </c>
      <c r="I53" s="151" t="s">
        <v>774</v>
      </c>
      <c r="J53" s="151" t="s">
        <v>774</v>
      </c>
      <c r="K53" s="151" t="s">
        <v>774</v>
      </c>
      <c r="L53" s="151" t="s">
        <v>774</v>
      </c>
      <c r="M53" s="187" t="s">
        <v>327</v>
      </c>
      <c r="N53" s="187" t="s">
        <v>327</v>
      </c>
      <c r="O53" s="151" t="s">
        <v>774</v>
      </c>
      <c r="P53" s="151" t="s">
        <v>774</v>
      </c>
      <c r="Q53" s="405" t="s">
        <v>745</v>
      </c>
      <c r="R53" s="387"/>
    </row>
    <row r="54" spans="1:18" ht="15" customHeight="1">
      <c r="C54" s="391"/>
      <c r="D54" s="391"/>
      <c r="E54" s="391"/>
      <c r="F54" s="391"/>
      <c r="G54" s="391"/>
      <c r="H54" s="391"/>
      <c r="I54" s="391"/>
      <c r="J54" s="391"/>
      <c r="K54" s="391"/>
      <c r="L54" s="391"/>
      <c r="M54" s="391"/>
      <c r="N54" s="391"/>
      <c r="O54" s="391"/>
      <c r="P54" s="391"/>
      <c r="R54" s="387"/>
    </row>
    <row r="55" spans="1:18" ht="15" customHeight="1">
      <c r="R55" s="387"/>
    </row>
    <row r="56" spans="1:18" ht="15" customHeight="1"/>
    <row r="57" spans="1:18" ht="13.5" customHeight="1"/>
    <row r="59" spans="1:18" ht="36">
      <c r="A59" s="415" t="s">
        <v>516</v>
      </c>
      <c r="B59" s="416"/>
    </row>
    <row r="60" spans="1:18">
      <c r="A60" s="417" t="s">
        <v>191</v>
      </c>
      <c r="B60" s="417" t="s">
        <v>631</v>
      </c>
    </row>
    <row r="61" spans="1:18">
      <c r="A61" s="705" t="s">
        <v>608</v>
      </c>
      <c r="B61" s="419" t="s">
        <v>517</v>
      </c>
    </row>
    <row r="62" spans="1:18">
      <c r="A62" s="705"/>
      <c r="B62" s="419" t="s">
        <v>518</v>
      </c>
    </row>
    <row r="63" spans="1:18">
      <c r="A63" s="705"/>
      <c r="B63" s="419" t="s">
        <v>520</v>
      </c>
    </row>
    <row r="64" spans="1:18">
      <c r="A64" s="705"/>
      <c r="B64" s="419" t="s">
        <v>522</v>
      </c>
    </row>
    <row r="65" spans="1:2">
      <c r="A65" s="705"/>
      <c r="B65" s="419" t="s">
        <v>524</v>
      </c>
    </row>
    <row r="66" spans="1:2">
      <c r="A66" s="705"/>
      <c r="B66" s="419" t="s">
        <v>526</v>
      </c>
    </row>
    <row r="67" spans="1:2">
      <c r="A67" s="705" t="s">
        <v>609</v>
      </c>
      <c r="B67" s="419" t="s">
        <v>529</v>
      </c>
    </row>
    <row r="68" spans="1:2">
      <c r="A68" s="705"/>
      <c r="B68" s="419" t="s">
        <v>531</v>
      </c>
    </row>
    <row r="69" spans="1:2">
      <c r="A69" s="705"/>
      <c r="B69" s="419" t="s">
        <v>524</v>
      </c>
    </row>
    <row r="70" spans="1:2">
      <c r="A70" s="705"/>
      <c r="B70" s="419" t="s">
        <v>207</v>
      </c>
    </row>
    <row r="71" spans="1:2">
      <c r="A71" s="705"/>
      <c r="B71" s="419" t="s">
        <v>534</v>
      </c>
    </row>
    <row r="72" spans="1:2">
      <c r="A72" s="705"/>
      <c r="B72" s="419" t="s">
        <v>526</v>
      </c>
    </row>
    <row r="73" spans="1:2">
      <c r="A73" s="705" t="s">
        <v>610</v>
      </c>
      <c r="B73" s="419" t="s">
        <v>517</v>
      </c>
    </row>
    <row r="74" spans="1:2">
      <c r="A74" s="705"/>
      <c r="B74" s="419" t="s">
        <v>518</v>
      </c>
    </row>
    <row r="75" spans="1:2">
      <c r="A75" s="705"/>
      <c r="B75" s="419" t="s">
        <v>520</v>
      </c>
    </row>
    <row r="76" spans="1:2">
      <c r="A76" s="705"/>
      <c r="B76" s="419" t="s">
        <v>522</v>
      </c>
    </row>
    <row r="77" spans="1:2">
      <c r="A77" s="705"/>
      <c r="B77" s="419" t="s">
        <v>524</v>
      </c>
    </row>
    <row r="78" spans="1:2">
      <c r="A78" s="705"/>
      <c r="B78" s="419" t="s">
        <v>207</v>
      </c>
    </row>
    <row r="79" spans="1:2">
      <c r="A79" s="705"/>
      <c r="B79" s="419" t="s">
        <v>208</v>
      </c>
    </row>
    <row r="80" spans="1:2">
      <c r="A80" s="705"/>
      <c r="B80" s="419" t="s">
        <v>526</v>
      </c>
    </row>
    <row r="81" spans="1:2">
      <c r="A81" s="705"/>
      <c r="B81" s="419" t="s">
        <v>209</v>
      </c>
    </row>
    <row r="82" spans="1:2">
      <c r="A82" s="705"/>
      <c r="B82" s="419" t="s">
        <v>534</v>
      </c>
    </row>
    <row r="83" spans="1:2">
      <c r="A83" s="705"/>
      <c r="B83" s="419" t="s">
        <v>206</v>
      </c>
    </row>
    <row r="84" spans="1:2">
      <c r="A84" s="702" t="s">
        <v>611</v>
      </c>
      <c r="B84" s="424" t="s">
        <v>547</v>
      </c>
    </row>
    <row r="85" spans="1:2">
      <c r="A85" s="702"/>
      <c r="B85" s="419" t="s">
        <v>549</v>
      </c>
    </row>
    <row r="86" spans="1:2">
      <c r="A86" s="702"/>
      <c r="B86" s="426" t="s">
        <v>551</v>
      </c>
    </row>
    <row r="87" spans="1:2">
      <c r="A87" s="702"/>
      <c r="B87" s="426" t="s">
        <v>553</v>
      </c>
    </row>
    <row r="88" spans="1:2">
      <c r="A88" s="702"/>
      <c r="B88" s="426" t="s">
        <v>208</v>
      </c>
    </row>
    <row r="89" spans="1:2">
      <c r="A89" s="703"/>
      <c r="B89" s="426" t="s">
        <v>526</v>
      </c>
    </row>
    <row r="90" spans="1:2">
      <c r="A90" s="723" t="s">
        <v>612</v>
      </c>
      <c r="B90" s="423" t="s">
        <v>517</v>
      </c>
    </row>
    <row r="91" spans="1:2">
      <c r="A91" s="723"/>
      <c r="B91" s="419" t="s">
        <v>518</v>
      </c>
    </row>
    <row r="92" spans="1:2">
      <c r="A92" s="723"/>
      <c r="B92" s="419" t="s">
        <v>520</v>
      </c>
    </row>
    <row r="93" spans="1:2">
      <c r="A93" s="723"/>
      <c r="B93" s="419" t="s">
        <v>560</v>
      </c>
    </row>
    <row r="94" spans="1:2">
      <c r="A94" s="723"/>
      <c r="B94" s="419" t="s">
        <v>562</v>
      </c>
    </row>
    <row r="95" spans="1:2">
      <c r="A95" s="723"/>
      <c r="B95" s="419" t="s">
        <v>563</v>
      </c>
    </row>
    <row r="96" spans="1:2">
      <c r="A96" s="723"/>
      <c r="B96" s="419" t="s">
        <v>209</v>
      </c>
    </row>
    <row r="97" spans="1:2">
      <c r="A97" s="724"/>
      <c r="B97" s="419" t="s">
        <v>534</v>
      </c>
    </row>
    <row r="98" spans="1:2">
      <c r="A98" s="725" t="s">
        <v>613</v>
      </c>
      <c r="B98" s="419" t="s">
        <v>565</v>
      </c>
    </row>
    <row r="99" spans="1:2">
      <c r="A99" s="723"/>
      <c r="B99" s="419" t="s">
        <v>562</v>
      </c>
    </row>
    <row r="100" spans="1:2">
      <c r="A100" s="723"/>
      <c r="B100" s="419" t="s">
        <v>520</v>
      </c>
    </row>
    <row r="101" spans="1:2">
      <c r="A101" s="723"/>
      <c r="B101" s="419" t="s">
        <v>209</v>
      </c>
    </row>
    <row r="102" spans="1:2">
      <c r="A102" s="724"/>
      <c r="B102" s="419" t="s">
        <v>534</v>
      </c>
    </row>
    <row r="103" spans="1:2">
      <c r="A103" s="722" t="s">
        <v>614</v>
      </c>
      <c r="B103" s="419" t="s">
        <v>562</v>
      </c>
    </row>
    <row r="104" spans="1:2">
      <c r="A104" s="702"/>
      <c r="B104" s="419" t="s">
        <v>520</v>
      </c>
    </row>
    <row r="105" spans="1:2">
      <c r="A105" s="702"/>
      <c r="B105" s="424" t="s">
        <v>209</v>
      </c>
    </row>
    <row r="106" spans="1:2">
      <c r="A106" s="703"/>
      <c r="B106" s="424" t="s">
        <v>534</v>
      </c>
    </row>
    <row r="107" spans="1:2">
      <c r="A107" s="702" t="s">
        <v>615</v>
      </c>
      <c r="B107" s="423" t="s">
        <v>572</v>
      </c>
    </row>
    <row r="108" spans="1:2">
      <c r="A108" s="703"/>
      <c r="B108" s="426" t="s">
        <v>549</v>
      </c>
    </row>
    <row r="109" spans="1:2">
      <c r="A109" s="704" t="s">
        <v>621</v>
      </c>
      <c r="B109" s="424" t="s">
        <v>551</v>
      </c>
    </row>
    <row r="110" spans="1:2">
      <c r="A110" s="704"/>
      <c r="B110" s="419" t="s">
        <v>553</v>
      </c>
    </row>
    <row r="111" spans="1:2">
      <c r="A111" s="704"/>
      <c r="B111" s="419" t="s">
        <v>575</v>
      </c>
    </row>
    <row r="112" spans="1:2" ht="13.5" customHeight="1">
      <c r="A112" s="514" t="s">
        <v>616</v>
      </c>
      <c r="B112" s="515"/>
    </row>
    <row r="113" spans="1:2" ht="13.5" customHeight="1">
      <c r="A113" s="513" t="s">
        <v>617</v>
      </c>
      <c r="B113" s="515"/>
    </row>
    <row r="114" spans="1:2" ht="13.5" customHeight="1">
      <c r="A114" s="514" t="s">
        <v>618</v>
      </c>
      <c r="B114" s="515"/>
    </row>
    <row r="115" spans="1:2">
      <c r="A115" s="516" t="s">
        <v>619</v>
      </c>
      <c r="B115" s="515"/>
    </row>
    <row r="116" spans="1:2" ht="13.5" customHeight="1">
      <c r="A116" s="517" t="s">
        <v>620</v>
      </c>
      <c r="B116" s="515"/>
    </row>
  </sheetData>
  <mergeCells count="25">
    <mergeCell ref="C46:Q46"/>
    <mergeCell ref="A5:B5"/>
    <mergeCell ref="A32:B32"/>
    <mergeCell ref="A103:A106"/>
    <mergeCell ref="A73:A83"/>
    <mergeCell ref="A84:A89"/>
    <mergeCell ref="A90:A97"/>
    <mergeCell ref="A98:A102"/>
    <mergeCell ref="A37:B37"/>
    <mergeCell ref="A107:A108"/>
    <mergeCell ref="A109:A111"/>
    <mergeCell ref="A67:A72"/>
    <mergeCell ref="A1:Q1"/>
    <mergeCell ref="M4:N4"/>
    <mergeCell ref="C4:D4"/>
    <mergeCell ref="E4:F4"/>
    <mergeCell ref="I4:J4"/>
    <mergeCell ref="K4:L4"/>
    <mergeCell ref="A4:B4"/>
    <mergeCell ref="G4:H4"/>
    <mergeCell ref="O4:P4"/>
    <mergeCell ref="A41:B41"/>
    <mergeCell ref="A51:B51"/>
    <mergeCell ref="A61:A66"/>
    <mergeCell ref="A48:B48"/>
  </mergeCells>
  <phoneticPr fontId="6"/>
  <hyperlinks>
    <hyperlink ref="A43" location="'預金出納帳（様式52）'!A1" display="様式52" xr:uid="{00000000-0004-0000-0000-000001000000}"/>
    <hyperlink ref="A44" location="'現金出納帳（様式53）'!A1" display="様式53" xr:uid="{00000000-0004-0000-0000-000003000000}"/>
    <hyperlink ref="A8" location="'委員会年間事業予算管理表(様式1)'!A1" display="様式1" xr:uid="{00000000-0004-0000-0000-000006000000}"/>
    <hyperlink ref="A10" location="'収支予算書(様式2)'!A1" display="様式2" xr:uid="{00000000-0004-0000-0000-000007000000}"/>
    <hyperlink ref="A11" location="'収益・費用明細書(様式3)'!A1" display="様式3" xr:uid="{00000000-0004-0000-0000-000008000000}"/>
    <hyperlink ref="A12" location="'見積（請求）企業一覧表(様式4)'!A1" display="様式4" xr:uid="{00000000-0004-0000-0000-000009000000}"/>
    <hyperlink ref="A13" location="'講師等出演依頼承諾書(様式5)(規則様式6)'!A1" display="様式5" xr:uid="{00000000-0004-0000-0000-00000A000000}"/>
    <hyperlink ref="A14" location="'報酬明細(様式6）'!A1" display="様式6" xr:uid="{00000000-0004-0000-0000-00000B000000}"/>
    <hyperlink ref="A15" location="'協賛金収入・物品協賛内訳書(様式7)'!A1" display="様式7" xr:uid="{00000000-0004-0000-0000-00000C000000}"/>
    <hyperlink ref="A16" location="'協賛に関する覚書(様式8)'!A1" display="様式8" xr:uid="{00000000-0004-0000-0000-00000D000000}"/>
    <hyperlink ref="A17" location="'寄付申出書(様式9)'!A1" display="様式9" xr:uid="{00000000-0004-0000-0000-00000E000000}"/>
    <hyperlink ref="A18" location="'収支決算報告書(様式10)'!A1" display="様式10" xr:uid="{00000000-0004-0000-0000-00000F000000}"/>
    <hyperlink ref="A19" location="'収益・費用明細書(様式11)'!A1" display="様式11" xr:uid="{00000000-0004-0000-0000-000010000000}"/>
    <hyperlink ref="A20" location="'差異発生理由書(様式12)'!A1" display="様式12" xr:uid="{00000000-0004-0000-0000-000011000000}"/>
    <hyperlink ref="A21" location="'消費税等計算シート（様式13）'!A1" display="様式13" xr:uid="{00000000-0004-0000-0000-000012000000}"/>
    <hyperlink ref="A22" location="'収支予算書-修正・補正(様式14)'!A1" display="様式14" xr:uid="{00000000-0004-0000-0000-000013000000}"/>
    <hyperlink ref="A33" location="'特別領収書作成申請書（様式23）'!A1" display="様式21" xr:uid="{00000000-0004-0000-0000-000014000000}"/>
    <hyperlink ref="A34" location="'特別領収書作成報告書（様式24）'!A1" display="様式24" xr:uid="{00000000-0004-0000-0000-000015000000}"/>
    <hyperlink ref="A35" location="'領収書管理台帳（様式25）'!A1" display="様式25" xr:uid="{00000000-0004-0000-0000-000016000000}"/>
    <hyperlink ref="A45" location="'協議会用源泉所得税納付報告書（様式54）'!A1" display="様式54" xr:uid="{00000000-0004-0000-0000-00001D000000}"/>
    <hyperlink ref="B49" location="日本JC専用封筒価格表!A1" display="ＪＣＩ日本専用封筒等価格表" xr:uid="{00000000-0004-0000-0000-00001E000000}"/>
    <hyperlink ref="A23" location="'収益・費用明細書-修正・補正(様式15)'!A1" display="様式15" xr:uid="{00000000-0004-0000-0000-000020000000}"/>
    <hyperlink ref="A46" location="'キャッシュカード作成申請書(様式56)'!A1" display="様式56" xr:uid="{40CC0DB5-DE2C-4995-B03A-82BF3FBE16D9}"/>
    <hyperlink ref="A30" location="'その他理由書（様式22）'!A1" display="様式22" xr:uid="{BA70540F-2346-4E1B-8FB5-52CA4CCDB16C}"/>
    <hyperlink ref="A24" location="'現金払理由書（様式16）'!A1" display="様式16" xr:uid="{180A0535-D67E-41D7-A614-96CB27D12EF9}"/>
    <hyperlink ref="A25" location="'相見積書不提出理由書（様式17）'!A1" display="様式17" xr:uid="{E2C04B3B-F798-4337-9137-BF9FA94E02C6}"/>
    <hyperlink ref="A26" location="'見積書不提出理由書（様式18）'!A1" display="様式18" xr:uid="{A9ED1141-096C-4850-814B-3FD7F3D6CD81}"/>
    <hyperlink ref="A27" location="'個人事業主からの見積書取得理由書（様式19）'!A1" display="様式19" xr:uid="{C36FFB91-E2DA-4AF6-AA5C-905B67F24DDB}"/>
    <hyperlink ref="A28" location="'T番号のない事業者からの見積書取得理由書（様式20）'!A1" display="様式20" xr:uid="{E646A93C-2F05-4DA5-8E3C-A9AE41A77272}"/>
    <hyperlink ref="A29" location="'所有者以外からの見積書取得理由書（様式21）'!A1" display="様式21" xr:uid="{86C1A7D1-57EA-4F2C-B18E-576037B02BC1}"/>
    <hyperlink ref="A42" location="'銀行口座管理台帳(様式55)'!A1" display="様式55" xr:uid="{0B492B09-535C-47C7-A563-00B9BF9C3D73}"/>
    <hyperlink ref="A38" location="'預り金明細書（様式41）'!A1" display="様式41" xr:uid="{149698B4-8706-4DD1-9147-D8E3EE230FC0}"/>
    <hyperlink ref="A39" location="'総勘定元帳（様式42）'!A1" display="様式42" xr:uid="{E23CBB89-012A-4DC0-A185-7F25B426E023}"/>
    <hyperlink ref="A47" location="'事業用口座・決算通帳の写し（様式55）'!A1" display="様式55" xr:uid="{CFD0C2F7-355C-499F-BDC3-81F050642846}"/>
  </hyperlinks>
  <printOptions horizontalCentered="1"/>
  <pageMargins left="0.23622047244094491" right="0.23622047244094491" top="0.74803149606299213" bottom="0.74803149606299213" header="0.31496062992125984" footer="0.31496062992125984"/>
  <pageSetup paperSize="9" scale="85" orientation="portrait" r:id="rId1"/>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J54"/>
  <sheetViews>
    <sheetView view="pageBreakPreview" zoomScaleNormal="100" zoomScaleSheetLayoutView="100" workbookViewId="0">
      <selection sqref="A1:J1"/>
    </sheetView>
  </sheetViews>
  <sheetFormatPr defaultColWidth="9" defaultRowHeight="13.2"/>
  <cols>
    <col min="1" max="9" width="9" style="9"/>
    <col min="10" max="10" width="7.109375" style="9" customWidth="1"/>
    <col min="11" max="16384" width="9" style="9"/>
  </cols>
  <sheetData>
    <row r="1" spans="1:10" ht="21">
      <c r="A1" s="864"/>
      <c r="B1" s="860"/>
      <c r="C1" s="860"/>
      <c r="D1" s="860"/>
      <c r="E1" s="860"/>
      <c r="F1" s="860"/>
      <c r="G1" s="860"/>
      <c r="H1" s="860"/>
      <c r="I1" s="860"/>
      <c r="J1" s="860"/>
    </row>
    <row r="2" spans="1:10">
      <c r="A2" s="28"/>
    </row>
    <row r="3" spans="1:10" ht="18">
      <c r="A3" s="865" t="s">
        <v>822</v>
      </c>
      <c r="B3" s="865"/>
      <c r="C3" s="865"/>
      <c r="D3" s="865"/>
      <c r="E3" s="865"/>
      <c r="F3" s="865"/>
      <c r="G3" s="865"/>
      <c r="H3" s="865"/>
      <c r="I3" s="865"/>
      <c r="J3" s="865"/>
    </row>
    <row r="4" spans="1:10" ht="50.25" customHeight="1">
      <c r="A4" s="30"/>
      <c r="B4" s="30"/>
      <c r="C4" s="30"/>
      <c r="D4" s="30"/>
      <c r="E4" s="30"/>
      <c r="F4" s="30"/>
      <c r="G4" s="30"/>
      <c r="H4" s="30"/>
      <c r="J4" s="334" t="s">
        <v>180</v>
      </c>
    </row>
    <row r="5" spans="1:10" s="7" customFormat="1" ht="22.5" customHeight="1">
      <c r="A5" s="866" t="str">
        <f>'収支予算書(様式2)'!$B$4</f>
        <v>事業名称：</v>
      </c>
      <c r="B5" s="866"/>
      <c r="C5" s="866"/>
      <c r="D5" s="866"/>
      <c r="E5" s="866"/>
      <c r="F5" s="866"/>
      <c r="G5" s="866"/>
      <c r="H5" s="866"/>
      <c r="I5" s="866"/>
    </row>
    <row r="6" spans="1:10">
      <c r="A6" s="28"/>
    </row>
    <row r="7" spans="1:10" ht="51" customHeight="1">
      <c r="A7" s="861" t="s">
        <v>935</v>
      </c>
      <c r="B7" s="861"/>
      <c r="C7" s="861"/>
      <c r="D7" s="861"/>
      <c r="E7" s="861"/>
      <c r="F7" s="861"/>
      <c r="G7" s="861"/>
      <c r="H7" s="861"/>
      <c r="I7" s="861"/>
      <c r="J7" s="861"/>
    </row>
    <row r="8" spans="1:10">
      <c r="A8" s="28"/>
    </row>
    <row r="9" spans="1:10">
      <c r="A9" s="859" t="s">
        <v>691</v>
      </c>
      <c r="B9" s="859"/>
      <c r="C9" s="859"/>
      <c r="D9" s="859"/>
      <c r="E9" s="859"/>
      <c r="F9" s="859"/>
      <c r="G9" s="859"/>
      <c r="H9" s="859"/>
      <c r="I9" s="859"/>
      <c r="J9" s="859"/>
    </row>
    <row r="10" spans="1:10">
      <c r="A10" s="859"/>
      <c r="B10" s="859"/>
      <c r="C10" s="859"/>
      <c r="D10" s="859"/>
      <c r="E10" s="859"/>
      <c r="F10" s="859"/>
      <c r="G10" s="859"/>
      <c r="H10" s="859"/>
      <c r="I10" s="859"/>
      <c r="J10" s="859"/>
    </row>
    <row r="11" spans="1:10">
      <c r="A11" s="28"/>
    </row>
    <row r="12" spans="1:10">
      <c r="A12" s="859" t="s">
        <v>692</v>
      </c>
      <c r="B12" s="859"/>
      <c r="C12" s="859"/>
      <c r="D12" s="859"/>
      <c r="E12" s="859"/>
      <c r="F12" s="859"/>
      <c r="G12" s="859"/>
      <c r="H12" s="859"/>
      <c r="I12" s="859"/>
      <c r="J12" s="859"/>
    </row>
    <row r="13" spans="1:10">
      <c r="A13" s="860" t="s">
        <v>688</v>
      </c>
      <c r="B13" s="860"/>
      <c r="C13" s="859" t="s">
        <v>1112</v>
      </c>
      <c r="D13" s="859"/>
      <c r="E13" s="859"/>
      <c r="F13" s="859"/>
      <c r="G13" s="859"/>
      <c r="H13" s="859"/>
      <c r="I13" s="859"/>
      <c r="J13" s="859"/>
    </row>
    <row r="14" spans="1:10">
      <c r="A14" s="859"/>
      <c r="B14" s="859"/>
      <c r="C14" s="859" t="s">
        <v>1113</v>
      </c>
      <c r="D14" s="859"/>
      <c r="E14" s="859"/>
      <c r="F14" s="859"/>
      <c r="G14" s="859"/>
      <c r="H14" s="859"/>
      <c r="I14" s="859"/>
      <c r="J14" s="859"/>
    </row>
    <row r="15" spans="1:10">
      <c r="A15" s="860" t="s">
        <v>686</v>
      </c>
      <c r="B15" s="860"/>
      <c r="C15" s="29" t="s">
        <v>1098</v>
      </c>
      <c r="D15" s="686"/>
      <c r="E15" s="29" t="s">
        <v>1099</v>
      </c>
      <c r="F15" s="863" t="str">
        <f>IF(D15="","(消費税率10% 税抜額　　　　　　円 税額　　　　円)","(消費税率10% 税抜額"&amp;TEXT(ROUNDUP(D15/1.1,0),"###,###")&amp;"円 税額"&amp;TEXT(D15-ROUNDUP(D15/1.1,0),"###,###")&amp;"円)")</f>
        <v>(消費税率10% 税抜額　　　　　　円 税額　　　　円)</v>
      </c>
      <c r="G15" s="863"/>
      <c r="H15" s="863"/>
      <c r="I15" s="863"/>
      <c r="J15" s="863"/>
    </row>
    <row r="16" spans="1:10">
      <c r="A16" s="860" t="s">
        <v>181</v>
      </c>
      <c r="B16" s="860"/>
      <c r="C16" s="859" t="s">
        <v>689</v>
      </c>
      <c r="D16" s="859"/>
      <c r="E16" s="859"/>
      <c r="F16" s="859"/>
      <c r="G16" s="859"/>
      <c r="H16" s="859"/>
      <c r="I16" s="859"/>
      <c r="J16" s="859"/>
    </row>
    <row r="17" spans="1:10">
      <c r="A17" s="860"/>
      <c r="B17" s="860"/>
      <c r="C17" s="859" t="s">
        <v>1114</v>
      </c>
      <c r="D17" s="859"/>
      <c r="E17" s="859"/>
      <c r="F17" s="859"/>
      <c r="G17" s="859"/>
      <c r="H17" s="859"/>
      <c r="I17" s="859"/>
      <c r="J17" s="859"/>
    </row>
    <row r="18" spans="1:10">
      <c r="A18" s="29"/>
      <c r="B18" s="29"/>
      <c r="C18" s="29"/>
      <c r="D18" s="859" t="s">
        <v>182</v>
      </c>
      <c r="E18" s="859"/>
      <c r="F18" s="859"/>
      <c r="G18" s="859"/>
      <c r="H18" s="859"/>
      <c r="I18" s="859"/>
      <c r="J18" s="859"/>
    </row>
    <row r="19" spans="1:10">
      <c r="A19" s="29" t="s">
        <v>183</v>
      </c>
      <c r="B19" s="29"/>
      <c r="C19" s="859" t="s">
        <v>687</v>
      </c>
      <c r="D19" s="859"/>
      <c r="E19" s="859"/>
      <c r="F19" s="859"/>
      <c r="G19" s="859"/>
      <c r="H19" s="859"/>
      <c r="I19" s="859"/>
      <c r="J19" s="859"/>
    </row>
    <row r="20" spans="1:10">
      <c r="A20" s="29"/>
      <c r="B20" s="29"/>
      <c r="C20" s="29"/>
      <c r="D20" s="859" t="s">
        <v>184</v>
      </c>
      <c r="E20" s="859"/>
      <c r="F20" s="859"/>
      <c r="G20" s="859"/>
      <c r="H20" s="859"/>
      <c r="I20" s="859"/>
      <c r="J20" s="859"/>
    </row>
    <row r="21" spans="1:10">
      <c r="A21" s="860" t="s">
        <v>185</v>
      </c>
      <c r="B21" s="860"/>
      <c r="C21" s="859" t="s">
        <v>936</v>
      </c>
      <c r="D21" s="859"/>
      <c r="E21" s="859"/>
      <c r="F21" s="859"/>
      <c r="G21" s="859"/>
      <c r="H21" s="859"/>
      <c r="I21" s="859"/>
      <c r="J21" s="859"/>
    </row>
    <row r="22" spans="1:10">
      <c r="A22" s="29"/>
      <c r="B22" s="29"/>
      <c r="C22" s="30" t="s">
        <v>796</v>
      </c>
      <c r="D22" s="30"/>
      <c r="E22" s="862" t="s">
        <v>937</v>
      </c>
      <c r="F22" s="862"/>
      <c r="G22" s="862"/>
      <c r="H22" s="862"/>
      <c r="I22" s="862"/>
      <c r="J22" s="862"/>
    </row>
    <row r="23" spans="1:10">
      <c r="A23" s="29"/>
      <c r="B23" s="29"/>
      <c r="C23" s="29"/>
      <c r="D23" s="29"/>
      <c r="E23" s="862"/>
      <c r="F23" s="862"/>
      <c r="G23" s="862"/>
      <c r="H23" s="862"/>
      <c r="I23" s="862"/>
      <c r="J23" s="862"/>
    </row>
    <row r="24" spans="1:10">
      <c r="A24" s="859"/>
      <c r="B24" s="859"/>
      <c r="C24" s="859"/>
      <c r="D24" s="859"/>
      <c r="E24" s="859"/>
      <c r="F24" s="859"/>
      <c r="G24" s="859"/>
      <c r="H24" s="859"/>
      <c r="I24" s="859"/>
      <c r="J24" s="859"/>
    </row>
    <row r="25" spans="1:10">
      <c r="A25" s="860" t="s">
        <v>690</v>
      </c>
      <c r="B25" s="860"/>
      <c r="C25" s="859"/>
      <c r="D25" s="859"/>
      <c r="E25" s="859"/>
      <c r="F25" s="859"/>
      <c r="G25" s="859"/>
      <c r="H25" s="859"/>
      <c r="I25" s="859"/>
      <c r="J25" s="859"/>
    </row>
    <row r="26" spans="1:10">
      <c r="A26" s="28"/>
    </row>
    <row r="27" spans="1:10">
      <c r="A27" s="859" t="s">
        <v>693</v>
      </c>
      <c r="B27" s="859"/>
      <c r="C27" s="859"/>
      <c r="D27" s="859"/>
      <c r="E27" s="859"/>
      <c r="F27" s="859"/>
      <c r="G27" s="859"/>
      <c r="H27" s="859"/>
      <c r="I27" s="859"/>
      <c r="J27" s="859"/>
    </row>
    <row r="28" spans="1:10" ht="13.5" customHeight="1">
      <c r="A28" s="861" t="s">
        <v>436</v>
      </c>
      <c r="B28" s="861"/>
      <c r="C28" s="861"/>
      <c r="D28" s="861"/>
      <c r="E28" s="861"/>
      <c r="F28" s="861"/>
      <c r="G28" s="861"/>
      <c r="H28" s="861"/>
      <c r="I28" s="861"/>
      <c r="J28" s="861"/>
    </row>
    <row r="29" spans="1:10">
      <c r="A29" s="861"/>
      <c r="B29" s="861"/>
      <c r="C29" s="861"/>
      <c r="D29" s="861"/>
      <c r="E29" s="861"/>
      <c r="F29" s="861"/>
      <c r="G29" s="861"/>
      <c r="H29" s="861"/>
      <c r="I29" s="861"/>
      <c r="J29" s="861"/>
    </row>
    <row r="30" spans="1:10">
      <c r="A30" s="28"/>
    </row>
    <row r="31" spans="1:10">
      <c r="A31" s="859" t="s">
        <v>694</v>
      </c>
      <c r="B31" s="859"/>
      <c r="C31" s="859"/>
      <c r="D31" s="859"/>
      <c r="E31" s="859"/>
      <c r="F31" s="859"/>
      <c r="G31" s="859"/>
      <c r="H31" s="859"/>
      <c r="I31" s="859"/>
      <c r="J31" s="859"/>
    </row>
    <row r="32" spans="1:10">
      <c r="A32" s="858" t="s">
        <v>1115</v>
      </c>
      <c r="B32" s="858"/>
      <c r="C32" s="858"/>
      <c r="D32" s="858"/>
      <c r="E32" s="858"/>
      <c r="F32" s="858"/>
      <c r="G32" s="858"/>
      <c r="H32" s="858"/>
      <c r="I32" s="858"/>
      <c r="J32" s="858"/>
    </row>
    <row r="33" spans="1:10">
      <c r="A33" s="858"/>
      <c r="B33" s="858"/>
      <c r="C33" s="858"/>
      <c r="D33" s="858"/>
      <c r="E33" s="858"/>
      <c r="F33" s="858"/>
      <c r="G33" s="858"/>
      <c r="H33" s="858"/>
      <c r="I33" s="858"/>
      <c r="J33" s="858"/>
    </row>
    <row r="34" spans="1:10" ht="14.25" customHeight="1">
      <c r="A34" s="858"/>
      <c r="B34" s="858"/>
      <c r="C34" s="858"/>
      <c r="D34" s="858"/>
      <c r="E34" s="858"/>
      <c r="F34" s="858"/>
      <c r="G34" s="858"/>
      <c r="H34" s="858"/>
      <c r="I34" s="858"/>
      <c r="J34" s="858"/>
    </row>
    <row r="35" spans="1:10">
      <c r="A35" s="28"/>
    </row>
    <row r="36" spans="1:10">
      <c r="A36" s="859" t="s">
        <v>695</v>
      </c>
      <c r="B36" s="859"/>
      <c r="C36" s="859"/>
      <c r="D36" s="859"/>
      <c r="E36" s="859"/>
      <c r="F36" s="859"/>
      <c r="G36" s="859"/>
      <c r="H36" s="859"/>
      <c r="I36" s="859"/>
      <c r="J36" s="859"/>
    </row>
    <row r="37" spans="1:10">
      <c r="A37" s="858" t="s">
        <v>437</v>
      </c>
      <c r="B37" s="858"/>
      <c r="C37" s="858"/>
      <c r="D37" s="858"/>
      <c r="E37" s="858"/>
      <c r="F37" s="858"/>
      <c r="G37" s="858"/>
      <c r="H37" s="858"/>
      <c r="I37" s="858"/>
      <c r="J37" s="858"/>
    </row>
    <row r="38" spans="1:10">
      <c r="A38" s="858"/>
      <c r="B38" s="858"/>
      <c r="C38" s="858"/>
      <c r="D38" s="858"/>
      <c r="E38" s="858"/>
      <c r="F38" s="858"/>
      <c r="G38" s="858"/>
      <c r="H38" s="858"/>
      <c r="I38" s="858"/>
      <c r="J38" s="858"/>
    </row>
    <row r="39" spans="1:10">
      <c r="A39" s="29"/>
      <c r="B39" s="29"/>
      <c r="C39" s="29"/>
      <c r="D39" s="29"/>
      <c r="E39" s="29"/>
      <c r="F39" s="29"/>
      <c r="G39" s="29"/>
      <c r="H39" s="29"/>
      <c r="I39" s="29"/>
      <c r="J39" s="29"/>
    </row>
    <row r="40" spans="1:10">
      <c r="A40" s="28"/>
    </row>
    <row r="41" spans="1:10">
      <c r="A41" s="859" t="s">
        <v>1097</v>
      </c>
      <c r="B41" s="859"/>
      <c r="C41" s="859"/>
      <c r="D41" s="859"/>
      <c r="E41" s="859"/>
      <c r="F41" s="859"/>
      <c r="G41" s="859"/>
      <c r="H41" s="859"/>
      <c r="I41" s="859"/>
      <c r="J41" s="859"/>
    </row>
    <row r="42" spans="1:10">
      <c r="A42" s="28"/>
    </row>
    <row r="43" spans="1:10">
      <c r="A43" s="28"/>
    </row>
    <row r="44" spans="1:10">
      <c r="A44" s="860" t="s">
        <v>1116</v>
      </c>
      <c r="B44" s="860"/>
      <c r="C44" s="860"/>
      <c r="D44" s="29"/>
      <c r="E44" s="29"/>
      <c r="F44" s="29"/>
      <c r="G44" s="29"/>
      <c r="H44" s="29"/>
      <c r="I44" s="29"/>
      <c r="J44" s="29"/>
    </row>
    <row r="45" spans="1:10">
      <c r="A45" s="28"/>
    </row>
    <row r="46" spans="1:10">
      <c r="A46" s="860" t="s">
        <v>186</v>
      </c>
      <c r="B46" s="860"/>
      <c r="C46" s="860"/>
      <c r="D46" s="29"/>
      <c r="E46" s="29"/>
      <c r="F46" s="29"/>
      <c r="G46" s="29"/>
      <c r="H46" s="29"/>
      <c r="I46" s="29"/>
      <c r="J46" s="29"/>
    </row>
    <row r="47" spans="1:10">
      <c r="A47" s="28"/>
    </row>
    <row r="48" spans="1:10">
      <c r="A48" s="28"/>
      <c r="H48" s="859" t="s">
        <v>157</v>
      </c>
      <c r="I48" s="859"/>
      <c r="J48" s="859"/>
    </row>
    <row r="49" spans="1:10">
      <c r="A49" s="28"/>
    </row>
    <row r="50" spans="1:10" ht="17.100000000000001" customHeight="1">
      <c r="A50" s="860" t="s">
        <v>187</v>
      </c>
      <c r="B50" s="860"/>
      <c r="C50" s="860"/>
      <c r="D50" s="29" t="s">
        <v>1117</v>
      </c>
      <c r="E50" s="29"/>
      <c r="F50" s="29"/>
      <c r="G50" s="29"/>
      <c r="H50" s="29"/>
      <c r="I50" s="29"/>
      <c r="J50" s="29"/>
    </row>
    <row r="51" spans="1:10">
      <c r="A51" s="29"/>
      <c r="B51" s="29"/>
      <c r="C51" s="29"/>
      <c r="D51" s="859" t="s">
        <v>797</v>
      </c>
      <c r="E51" s="859"/>
      <c r="F51" s="859"/>
      <c r="G51" s="859"/>
      <c r="H51" s="859"/>
      <c r="I51" s="859"/>
      <c r="J51" s="859"/>
    </row>
    <row r="52" spans="1:10">
      <c r="A52" s="29"/>
      <c r="B52" s="29"/>
      <c r="C52" s="29"/>
      <c r="D52" s="859" t="s">
        <v>798</v>
      </c>
      <c r="E52" s="859"/>
      <c r="F52" s="859"/>
      <c r="G52" s="859"/>
      <c r="H52" s="859" t="s">
        <v>157</v>
      </c>
      <c r="I52" s="859"/>
      <c r="J52" s="859"/>
    </row>
    <row r="53" spans="1:10">
      <c r="D53" s="10" t="s">
        <v>823</v>
      </c>
    </row>
    <row r="54" spans="1:10">
      <c r="A54" s="28"/>
    </row>
  </sheetData>
  <mergeCells count="40">
    <mergeCell ref="A1:J1"/>
    <mergeCell ref="A3:J3"/>
    <mergeCell ref="A7:J7"/>
    <mergeCell ref="A9:J9"/>
    <mergeCell ref="A5:I5"/>
    <mergeCell ref="A10:J10"/>
    <mergeCell ref="A12:J12"/>
    <mergeCell ref="A13:B13"/>
    <mergeCell ref="C13:J13"/>
    <mergeCell ref="A15:B15"/>
    <mergeCell ref="C16:J16"/>
    <mergeCell ref="A17:B17"/>
    <mergeCell ref="C17:J17"/>
    <mergeCell ref="A14:B14"/>
    <mergeCell ref="D18:J18"/>
    <mergeCell ref="C14:J14"/>
    <mergeCell ref="A16:B16"/>
    <mergeCell ref="F15:J15"/>
    <mergeCell ref="A21:B21"/>
    <mergeCell ref="C21:J21"/>
    <mergeCell ref="C19:J19"/>
    <mergeCell ref="D20:J20"/>
    <mergeCell ref="E22:J23"/>
    <mergeCell ref="A44:C44"/>
    <mergeCell ref="D52:G52"/>
    <mergeCell ref="H52:J52"/>
    <mergeCell ref="A46:C46"/>
    <mergeCell ref="H48:J48"/>
    <mergeCell ref="A50:C50"/>
    <mergeCell ref="D51:J51"/>
    <mergeCell ref="A37:J38"/>
    <mergeCell ref="A41:J41"/>
    <mergeCell ref="A24:J24"/>
    <mergeCell ref="A25:B25"/>
    <mergeCell ref="C25:J25"/>
    <mergeCell ref="A27:J27"/>
    <mergeCell ref="A36:J36"/>
    <mergeCell ref="A28:J29"/>
    <mergeCell ref="A32:J34"/>
    <mergeCell ref="A31:J31"/>
  </mergeCells>
  <phoneticPr fontId="6"/>
  <printOptions horizontalCentered="1"/>
  <pageMargins left="0.78740157480314965" right="0.78740157480314965" top="0.98425196850393704" bottom="0.98425196850393704" header="0.51181102362204722" footer="0.51181102362204722"/>
  <pageSetup paperSize="9" scale="94" orientation="portrait"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2:I42"/>
  <sheetViews>
    <sheetView view="pageBreakPreview" zoomScaleNormal="100" zoomScaleSheetLayoutView="100" workbookViewId="0"/>
  </sheetViews>
  <sheetFormatPr defaultColWidth="9" defaultRowHeight="13.2"/>
  <cols>
    <col min="1" max="1" width="9" style="1"/>
    <col min="2" max="2" width="10.109375" style="1" customWidth="1"/>
    <col min="3" max="7" width="9" style="1"/>
    <col min="8" max="8" width="9" style="1" customWidth="1"/>
    <col min="9" max="16384" width="9" style="1"/>
  </cols>
  <sheetData>
    <row r="2" spans="1:9" ht="27" customHeight="1">
      <c r="A2" s="871" t="s">
        <v>481</v>
      </c>
      <c r="B2" s="871"/>
      <c r="C2" s="871"/>
      <c r="D2" s="871"/>
      <c r="E2" s="871"/>
      <c r="F2" s="871"/>
      <c r="G2" s="871"/>
      <c r="H2" s="871"/>
      <c r="I2" s="871"/>
    </row>
    <row r="3" spans="1:9" ht="18" customHeight="1"/>
    <row r="4" spans="1:9" ht="18" customHeight="1">
      <c r="A4" s="399"/>
      <c r="H4" s="400"/>
      <c r="I4" s="400" t="s">
        <v>1118</v>
      </c>
    </row>
    <row r="5" spans="1:9" ht="18" customHeight="1">
      <c r="A5" s="399"/>
      <c r="H5" s="400"/>
      <c r="I5" s="400"/>
    </row>
    <row r="6" spans="1:9" ht="18" customHeight="1"/>
    <row r="7" spans="1:9" ht="18" customHeight="1">
      <c r="A7" s="1" t="s">
        <v>799</v>
      </c>
    </row>
    <row r="8" spans="1:9" ht="18" customHeight="1">
      <c r="A8" s="1" t="s">
        <v>800</v>
      </c>
    </row>
    <row r="9" spans="1:9" ht="18" customHeight="1">
      <c r="A9" s="1" t="s">
        <v>823</v>
      </c>
    </row>
    <row r="10" spans="1:9" ht="18" customHeight="1"/>
    <row r="11" spans="1:9" ht="18" customHeight="1">
      <c r="F11" s="1" t="s">
        <v>465</v>
      </c>
    </row>
    <row r="12" spans="1:9" ht="18" customHeight="1">
      <c r="F12" s="1" t="s">
        <v>466</v>
      </c>
    </row>
    <row r="13" spans="1:9" ht="18" customHeight="1">
      <c r="F13" s="1" t="s">
        <v>467</v>
      </c>
      <c r="I13" s="2" t="s">
        <v>468</v>
      </c>
    </row>
    <row r="14" spans="1:9" ht="18" hidden="1" customHeight="1">
      <c r="F14" s="1" t="s">
        <v>469</v>
      </c>
    </row>
    <row r="15" spans="1:9" ht="18" hidden="1" customHeight="1">
      <c r="F15" s="1" t="s">
        <v>470</v>
      </c>
    </row>
    <row r="16" spans="1:9" ht="18" hidden="1" customHeight="1">
      <c r="F16" s="1" t="s">
        <v>471</v>
      </c>
    </row>
    <row r="17" spans="1:9" ht="18" hidden="1" customHeight="1">
      <c r="F17" s="1" t="s">
        <v>700</v>
      </c>
    </row>
    <row r="18" spans="1:9" ht="18" customHeight="1"/>
    <row r="19" spans="1:9" ht="18" customHeight="1"/>
    <row r="20" spans="1:9" ht="18" customHeight="1"/>
    <row r="21" spans="1:9" ht="18" customHeight="1">
      <c r="A21" s="872" t="s">
        <v>472</v>
      </c>
      <c r="B21" s="872"/>
      <c r="C21" s="872"/>
      <c r="D21" s="872"/>
      <c r="E21" s="872"/>
      <c r="F21" s="872"/>
      <c r="G21" s="872"/>
      <c r="H21" s="872"/>
      <c r="I21" s="872"/>
    </row>
    <row r="22" spans="1:9" ht="18" customHeight="1">
      <c r="A22" s="391"/>
      <c r="B22" s="391"/>
      <c r="C22" s="391"/>
      <c r="D22" s="391"/>
      <c r="E22" s="391"/>
      <c r="F22" s="391"/>
      <c r="G22" s="391"/>
      <c r="H22" s="391"/>
      <c r="I22" s="391"/>
    </row>
    <row r="23" spans="1:9" ht="18" customHeight="1"/>
    <row r="24" spans="1:9" ht="18" customHeight="1">
      <c r="A24" s="872" t="s">
        <v>188</v>
      </c>
      <c r="B24" s="872"/>
      <c r="C24" s="872"/>
      <c r="D24" s="872"/>
      <c r="E24" s="872"/>
      <c r="F24" s="872"/>
      <c r="G24" s="872"/>
      <c r="H24" s="872"/>
      <c r="I24" s="872"/>
    </row>
    <row r="25" spans="1:9" ht="18" customHeight="1">
      <c r="A25" s="391"/>
      <c r="B25" s="391"/>
      <c r="C25" s="391"/>
      <c r="D25" s="391"/>
      <c r="E25" s="391"/>
      <c r="F25" s="391"/>
      <c r="G25" s="391"/>
      <c r="H25" s="391"/>
      <c r="I25" s="391"/>
    </row>
    <row r="26" spans="1:9" ht="18" customHeight="1"/>
    <row r="27" spans="1:9" ht="18" customHeight="1">
      <c r="B27" s="1" t="s">
        <v>792</v>
      </c>
      <c r="C27" s="872"/>
      <c r="D27" s="872"/>
      <c r="E27" s="872"/>
      <c r="F27" s="1" t="s">
        <v>473</v>
      </c>
    </row>
    <row r="28" spans="1:9" ht="18" customHeight="1">
      <c r="C28" s="391" t="s">
        <v>824</v>
      </c>
      <c r="D28" s="391"/>
      <c r="E28" s="391"/>
    </row>
    <row r="29" spans="1:9" ht="18" customHeight="1"/>
    <row r="30" spans="1:9" ht="18" customHeight="1">
      <c r="B30" s="1" t="s">
        <v>709</v>
      </c>
      <c r="C30" s="1" t="s">
        <v>474</v>
      </c>
    </row>
    <row r="31" spans="1:9" ht="18" customHeight="1"/>
    <row r="32" spans="1:9" ht="18" customHeight="1"/>
    <row r="33" spans="1:9" ht="18" customHeight="1">
      <c r="I33" s="1" t="s">
        <v>475</v>
      </c>
    </row>
    <row r="34" spans="1:9" ht="18" customHeight="1">
      <c r="A34" s="1" t="s">
        <v>476</v>
      </c>
    </row>
    <row r="35" spans="1:9" ht="18" customHeight="1"/>
    <row r="36" spans="1:9" ht="18" customHeight="1">
      <c r="B36" s="401"/>
      <c r="C36" s="402"/>
      <c r="D36" s="402"/>
      <c r="E36" s="402"/>
      <c r="F36" s="402"/>
      <c r="G36" s="402"/>
      <c r="H36" s="388"/>
    </row>
    <row r="37" spans="1:9" ht="18" customHeight="1">
      <c r="B37" s="389"/>
      <c r="C37" s="872" t="s">
        <v>477</v>
      </c>
      <c r="D37" s="872"/>
      <c r="E37" s="872"/>
      <c r="F37" s="872"/>
      <c r="G37" s="872"/>
      <c r="H37" s="390"/>
    </row>
    <row r="38" spans="1:9" ht="18" customHeight="1">
      <c r="B38" s="389"/>
      <c r="C38" s="1" t="s">
        <v>938</v>
      </c>
      <c r="H38" s="390"/>
    </row>
    <row r="39" spans="1:9" ht="18" customHeight="1">
      <c r="B39" s="389"/>
      <c r="C39" s="1" t="s">
        <v>801</v>
      </c>
      <c r="H39" s="390"/>
    </row>
    <row r="40" spans="1:9" ht="18" customHeight="1">
      <c r="B40" s="389"/>
      <c r="C40" s="867" t="s">
        <v>939</v>
      </c>
      <c r="D40" s="867"/>
      <c r="E40" s="867"/>
      <c r="F40" s="867"/>
      <c r="G40" s="867"/>
      <c r="H40" s="868"/>
    </row>
    <row r="41" spans="1:9" ht="18" customHeight="1">
      <c r="B41" s="403"/>
      <c r="C41" s="869"/>
      <c r="D41" s="869"/>
      <c r="E41" s="869"/>
      <c r="F41" s="869"/>
      <c r="G41" s="869"/>
      <c r="H41" s="870"/>
    </row>
    <row r="42" spans="1:9" ht="18" customHeight="1"/>
  </sheetData>
  <mergeCells count="6">
    <mergeCell ref="C40:H41"/>
    <mergeCell ref="A2:I2"/>
    <mergeCell ref="A21:I21"/>
    <mergeCell ref="A24:I24"/>
    <mergeCell ref="C27:E27"/>
    <mergeCell ref="C37:G37"/>
  </mergeCells>
  <phoneticPr fontId="6"/>
  <printOptions horizontalCentered="1"/>
  <pageMargins left="0.70866141732283472" right="0.70866141732283472" top="0.74803149606299213" bottom="0.74803149606299213" header="0.31496062992125984" footer="0.31496062992125984"/>
  <pageSetup paperSize="9" orientation="portrait"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G34"/>
  <sheetViews>
    <sheetView view="pageBreakPreview" zoomScaleNormal="100" zoomScaleSheetLayoutView="100" workbookViewId="0">
      <selection activeCell="F1" sqref="F1"/>
    </sheetView>
  </sheetViews>
  <sheetFormatPr defaultColWidth="9" defaultRowHeight="13.2"/>
  <cols>
    <col min="1" max="1" width="3.88671875" style="9" customWidth="1"/>
    <col min="2" max="2" width="18.88671875" style="9" customWidth="1"/>
    <col min="3" max="5" width="15.88671875" style="9" customWidth="1"/>
    <col min="6" max="6" width="23.109375" style="9" customWidth="1"/>
    <col min="7" max="16384" width="9" style="9"/>
  </cols>
  <sheetData>
    <row r="1" spans="1:7" ht="21">
      <c r="A1" s="252"/>
      <c r="B1" s="10"/>
      <c r="C1" s="10"/>
      <c r="D1" s="10"/>
      <c r="E1" s="10"/>
      <c r="F1" s="11" t="s">
        <v>483</v>
      </c>
      <c r="G1" s="10"/>
    </row>
    <row r="2" spans="1:7" ht="19.2">
      <c r="A2" s="854" t="s">
        <v>48</v>
      </c>
      <c r="B2" s="854"/>
      <c r="C2" s="854"/>
      <c r="D2" s="854"/>
      <c r="E2" s="854"/>
      <c r="F2" s="854"/>
    </row>
    <row r="3" spans="1:7" ht="10.5" customHeight="1">
      <c r="A3" s="13"/>
      <c r="B3" s="13"/>
      <c r="C3" s="13"/>
      <c r="D3" s="13"/>
      <c r="E3" s="13"/>
      <c r="F3" s="13"/>
    </row>
    <row r="4" spans="1:7" ht="19.2">
      <c r="A4" s="13"/>
      <c r="B4" s="880" t="s">
        <v>354</v>
      </c>
      <c r="C4" s="759"/>
      <c r="D4" s="759"/>
      <c r="E4" s="759"/>
      <c r="F4" s="759"/>
    </row>
    <row r="5" spans="1:7" ht="13.8" thickBot="1">
      <c r="A5" s="877" t="s">
        <v>213</v>
      </c>
      <c r="B5" s="877"/>
      <c r="C5" s="877"/>
      <c r="D5" s="877"/>
      <c r="E5" s="877"/>
      <c r="F5" s="877"/>
    </row>
    <row r="6" spans="1:7" ht="19.5" customHeight="1">
      <c r="A6" s="878" t="s">
        <v>49</v>
      </c>
      <c r="B6" s="879"/>
      <c r="C6" s="20" t="s">
        <v>1</v>
      </c>
      <c r="D6" s="20" t="s">
        <v>50</v>
      </c>
      <c r="E6" s="20" t="s">
        <v>52</v>
      </c>
      <c r="F6" s="49" t="s">
        <v>5</v>
      </c>
    </row>
    <row r="7" spans="1:7" ht="19.5" customHeight="1">
      <c r="A7" s="873" t="s">
        <v>81</v>
      </c>
      <c r="B7" s="755"/>
      <c r="C7" s="32"/>
      <c r="D7" s="32"/>
      <c r="E7" s="39"/>
      <c r="F7" s="50"/>
    </row>
    <row r="8" spans="1:7" ht="19.5" customHeight="1">
      <c r="A8" s="51">
        <v>1</v>
      </c>
      <c r="B8" s="41" t="s">
        <v>83</v>
      </c>
      <c r="C8" s="33">
        <f>IFERROR(VLOOKUP(B8,'収益・費用明細書(様式11)'!$D$6:$G$15,4,FALSE),0)</f>
        <v>0</v>
      </c>
      <c r="D8" s="33">
        <f>IFERROR(VLOOKUP(B8,'収益・費用明細書(様式11)'!$D$6:$H$15,5,FALSE),0)</f>
        <v>0</v>
      </c>
      <c r="E8" s="33">
        <f t="shared" ref="E8:E15" si="0">C8-D8</f>
        <v>0</v>
      </c>
      <c r="F8" s="52"/>
    </row>
    <row r="9" spans="1:7" ht="19.5" customHeight="1">
      <c r="A9" s="51">
        <v>2</v>
      </c>
      <c r="B9" s="41" t="s">
        <v>85</v>
      </c>
      <c r="C9" s="33">
        <f>IFERROR(VLOOKUP(B9,'収益・費用明細書(様式11)'!$D$6:$G$15,4,FALSE),0)</f>
        <v>0</v>
      </c>
      <c r="D9" s="33">
        <f>IFERROR(VLOOKUP(B9,'収益・費用明細書(様式11)'!$D$6:$H$15,5,FALSE),0)</f>
        <v>0</v>
      </c>
      <c r="E9" s="33">
        <f t="shared" si="0"/>
        <v>0</v>
      </c>
      <c r="F9" s="52"/>
    </row>
    <row r="10" spans="1:7" ht="19.5" customHeight="1">
      <c r="A10" s="51">
        <v>3</v>
      </c>
      <c r="B10" s="41" t="s">
        <v>84</v>
      </c>
      <c r="C10" s="33">
        <f>IFERROR(VLOOKUP(B10,'収益・費用明細書(様式11)'!$D$6:$G$15,4,FALSE),0)</f>
        <v>0</v>
      </c>
      <c r="D10" s="33">
        <f>IFERROR(VLOOKUP(B10,'収益・費用明細書(様式11)'!$D$6:$H$15,5,FALSE),0)</f>
        <v>0</v>
      </c>
      <c r="E10" s="33">
        <f t="shared" si="0"/>
        <v>0</v>
      </c>
      <c r="F10" s="52"/>
    </row>
    <row r="11" spans="1:7" ht="19.5" customHeight="1">
      <c r="A11" s="51">
        <v>4</v>
      </c>
      <c r="B11" s="41" t="s">
        <v>86</v>
      </c>
      <c r="C11" s="33">
        <f>IFERROR(VLOOKUP(B11,'収益・費用明細書(様式11)'!$D$6:$G$15,4,FALSE),0)</f>
        <v>0</v>
      </c>
      <c r="D11" s="33">
        <f>IFERROR(VLOOKUP(B11,'収益・費用明細書(様式11)'!$D$6:$H$15,5,FALSE),0)</f>
        <v>0</v>
      </c>
      <c r="E11" s="33">
        <f t="shared" si="0"/>
        <v>0</v>
      </c>
      <c r="F11" s="52"/>
    </row>
    <row r="12" spans="1:7" ht="19.5" customHeight="1">
      <c r="A12" s="51">
        <v>5</v>
      </c>
      <c r="B12" s="41" t="s">
        <v>87</v>
      </c>
      <c r="C12" s="33">
        <f>IFERROR(VLOOKUP(B12,'収益・費用明細書(様式11)'!$D$6:$G$15,4,FALSE),0)</f>
        <v>0</v>
      </c>
      <c r="D12" s="33">
        <f>IFERROR(VLOOKUP(B12,'収益・費用明細書(様式11)'!$D$6:$H$15,5,FALSE),0)</f>
        <v>0</v>
      </c>
      <c r="E12" s="33">
        <f t="shared" si="0"/>
        <v>0</v>
      </c>
      <c r="F12" s="52"/>
    </row>
    <row r="13" spans="1:7" ht="19.5" customHeight="1">
      <c r="A13" s="51">
        <v>6</v>
      </c>
      <c r="B13" s="41" t="s">
        <v>88</v>
      </c>
      <c r="C13" s="33">
        <f>IFERROR(VLOOKUP(B13,'収益・費用明細書(様式11)'!$D$6:$G$15,4,FALSE),0)</f>
        <v>0</v>
      </c>
      <c r="D13" s="33">
        <f>IFERROR(VLOOKUP(B13,'収益・費用明細書(様式11)'!$D$6:$H$15,5,FALSE),0)</f>
        <v>0</v>
      </c>
      <c r="E13" s="33">
        <f t="shared" si="0"/>
        <v>0</v>
      </c>
      <c r="F13" s="52"/>
    </row>
    <row r="14" spans="1:7" ht="19.5" customHeight="1">
      <c r="A14" s="51">
        <v>7</v>
      </c>
      <c r="B14" s="41" t="s">
        <v>103</v>
      </c>
      <c r="C14" s="33">
        <f>IFERROR(VLOOKUP(B14,'収益・費用明細書(様式11)'!$D$6:$G$15,4,FALSE),0)</f>
        <v>0</v>
      </c>
      <c r="D14" s="33">
        <f>IFERROR(VLOOKUP(B14,'収益・費用明細書(様式11)'!$D$6:$H$15,5,FALSE),0)</f>
        <v>0</v>
      </c>
      <c r="E14" s="33">
        <f t="shared" si="0"/>
        <v>0</v>
      </c>
      <c r="F14" s="52"/>
    </row>
    <row r="15" spans="1:7" ht="19.5" customHeight="1">
      <c r="A15" s="51">
        <v>8</v>
      </c>
      <c r="B15" s="41" t="s">
        <v>89</v>
      </c>
      <c r="C15" s="33">
        <f>IFERROR(VLOOKUP(B15,'収益・費用明細書(様式11)'!$D$6:$G$15,4,FALSE),0)</f>
        <v>0</v>
      </c>
      <c r="D15" s="33">
        <f>IFERROR(VLOOKUP(B15,'収益・費用明細書(様式11)'!$D$6:$H$15,5,FALSE),0)</f>
        <v>0</v>
      </c>
      <c r="E15" s="33">
        <f t="shared" si="0"/>
        <v>0</v>
      </c>
      <c r="F15" s="52"/>
    </row>
    <row r="16" spans="1:7" ht="19.5" customHeight="1">
      <c r="A16" s="873" t="s">
        <v>104</v>
      </c>
      <c r="B16" s="756"/>
      <c r="C16" s="44">
        <f>SUM(C8:C15)</f>
        <v>0</v>
      </c>
      <c r="D16" s="44">
        <f>SUM(D8:D15)</f>
        <v>0</v>
      </c>
      <c r="E16" s="44">
        <f>SUM(E8:E15)</f>
        <v>0</v>
      </c>
      <c r="F16" s="53"/>
    </row>
    <row r="17" spans="1:6" ht="19.5" customHeight="1">
      <c r="A17" s="873" t="s">
        <v>486</v>
      </c>
      <c r="B17" s="755"/>
      <c r="C17" s="32"/>
      <c r="D17" s="32"/>
      <c r="E17" s="32"/>
      <c r="F17" s="50"/>
    </row>
    <row r="18" spans="1:6" ht="19.5" customHeight="1">
      <c r="A18" s="51">
        <v>1</v>
      </c>
      <c r="B18" s="41" t="s">
        <v>6</v>
      </c>
      <c r="C18" s="46">
        <f t="array" ref="C18">IFERROR(INDEX('収益・費用明細書(様式11)'!$D$1:$G$3000,MATCH(B18&amp;"　小　　　　計",'収益・費用明細書(様式11)'!$D$1:$D$3000&amp;'収益・費用明細書(様式11)'!$F$1:$F$3000,0),4),0)</f>
        <v>0</v>
      </c>
      <c r="D18" s="46">
        <f t="array" ref="D18">IFERROR(INDEX('収益・費用明細書(様式11)'!$D$1:$I$3000,MATCH(B18&amp;"　小　　　　計",'収益・費用明細書(様式11)'!$D$1:$D$3000&amp;'収益・費用明細書(様式11)'!$F$1:$F$3000,0),5),0)</f>
        <v>0</v>
      </c>
      <c r="E18" s="33">
        <f t="shared" ref="E18:E30" si="1">C18-D18</f>
        <v>0</v>
      </c>
      <c r="F18" s="52"/>
    </row>
    <row r="19" spans="1:6" ht="19.5" customHeight="1">
      <c r="A19" s="51">
        <v>2</v>
      </c>
      <c r="B19" s="41" t="s">
        <v>200</v>
      </c>
      <c r="C19" s="46">
        <f t="array" ref="C19">IFERROR(INDEX('収益・費用明細書(様式11)'!$D$1:$G$3000,MATCH(B19&amp;"　小　　　　計",'収益・費用明細書(様式11)'!$D$1:$D$3000&amp;'収益・費用明細書(様式11)'!$F$1:$F$3000,0),4),0)</f>
        <v>0</v>
      </c>
      <c r="D19" s="46">
        <f t="array" ref="D19">IFERROR(INDEX('収益・費用明細書(様式11)'!$D$1:$I$3000,MATCH(B19&amp;"　小　　　　計",'収益・費用明細書(様式11)'!$D$1:$D$3000&amp;'収益・費用明細書(様式11)'!$F$1:$F$3000,0),5),0)</f>
        <v>0</v>
      </c>
      <c r="E19" s="33">
        <f t="shared" si="1"/>
        <v>0</v>
      </c>
      <c r="F19" s="52"/>
    </row>
    <row r="20" spans="1:6" ht="19.5" customHeight="1">
      <c r="A20" s="51">
        <v>3</v>
      </c>
      <c r="B20" s="41" t="s">
        <v>7</v>
      </c>
      <c r="C20" s="46">
        <f t="array" ref="C20">IFERROR(INDEX('収益・費用明細書(様式11)'!$D$1:$G$3000,MATCH(B20&amp;"　小　　　　計",'収益・費用明細書(様式11)'!$D$1:$D$3000&amp;'収益・費用明細書(様式11)'!$F$1:$F$3000,0),4),0)</f>
        <v>0</v>
      </c>
      <c r="D20" s="46">
        <f t="array" ref="D20">IFERROR(INDEX('収益・費用明細書(様式11)'!$D$1:$I$3000,MATCH(B20&amp;"　小　　　　計",'収益・費用明細書(様式11)'!$D$1:$D$3000&amp;'収益・費用明細書(様式11)'!$F$1:$F$3000,0),5),0)</f>
        <v>0</v>
      </c>
      <c r="E20" s="33">
        <f t="shared" si="1"/>
        <v>0</v>
      </c>
      <c r="F20" s="52"/>
    </row>
    <row r="21" spans="1:6" ht="19.5" customHeight="1">
      <c r="A21" s="51">
        <v>4</v>
      </c>
      <c r="B21" s="41" t="s">
        <v>8</v>
      </c>
      <c r="C21" s="46">
        <f t="array" ref="C21">IFERROR(INDEX('収益・費用明細書(様式11)'!$D$1:$G$3000,MATCH(B21&amp;"　小　　　　計",'収益・費用明細書(様式11)'!$D$1:$D$3000&amp;'収益・費用明細書(様式11)'!$F$1:$F$3000,0),4),0)</f>
        <v>0</v>
      </c>
      <c r="D21" s="46">
        <f t="array" ref="D21">IFERROR(INDEX('収益・費用明細書(様式11)'!$D$1:$I$3000,MATCH(B21&amp;"　小　　　　計",'収益・費用明細書(様式11)'!$D$1:$D$3000&amp;'収益・費用明細書(様式11)'!$F$1:$F$3000,0),5),0)</f>
        <v>0</v>
      </c>
      <c r="E21" s="33">
        <f t="shared" si="1"/>
        <v>0</v>
      </c>
      <c r="F21" s="52"/>
    </row>
    <row r="22" spans="1:6" ht="19.5" customHeight="1">
      <c r="A22" s="246">
        <v>5</v>
      </c>
      <c r="B22" s="41" t="s">
        <v>9</v>
      </c>
      <c r="C22" s="46">
        <f t="array" ref="C22">IFERROR(INDEX('収益・費用明細書(様式11)'!$D$1:$G$3000,MATCH(B22&amp;"　小　　　　計",'収益・費用明細書(様式11)'!$D$1:$D$3000&amp;'収益・費用明細書(様式11)'!$F$1:$F$3000,0),4),0)</f>
        <v>0</v>
      </c>
      <c r="D22" s="46">
        <f t="array" ref="D22">IFERROR(INDEX('収益・費用明細書(様式11)'!$D$1:$I$3000,MATCH(B22&amp;"　小　　　　計",'収益・費用明細書(様式11)'!$D$1:$D$3000&amp;'収益・費用明細書(様式11)'!$F$1:$F$3000,0),5),0)</f>
        <v>0</v>
      </c>
      <c r="E22" s="33">
        <f t="shared" si="1"/>
        <v>0</v>
      </c>
      <c r="F22" s="52"/>
    </row>
    <row r="23" spans="1:6" ht="19.5" customHeight="1">
      <c r="A23" s="246">
        <v>6</v>
      </c>
      <c r="B23" s="41" t="s">
        <v>10</v>
      </c>
      <c r="C23" s="46">
        <f t="array" ref="C23">IFERROR(INDEX('収益・費用明細書(様式11)'!$D$1:$G$3000,MATCH(B23&amp;"　小　　　　計",'収益・費用明細書(様式11)'!$D$1:$D$3000&amp;'収益・費用明細書(様式11)'!$F$1:$F$3000,0),4),0)</f>
        <v>0</v>
      </c>
      <c r="D23" s="46">
        <f t="array" ref="D23">IFERROR(INDEX('収益・費用明細書(様式11)'!$D$1:$I$3000,MATCH(B23&amp;"　小　　　　計",'収益・費用明細書(様式11)'!$D$1:$D$3000&amp;'収益・費用明細書(様式11)'!$F$1:$F$3000,0),5),0)</f>
        <v>0</v>
      </c>
      <c r="E23" s="33">
        <f t="shared" si="1"/>
        <v>0</v>
      </c>
      <c r="F23" s="52"/>
    </row>
    <row r="24" spans="1:6" ht="19.5" customHeight="1">
      <c r="A24" s="246">
        <v>7</v>
      </c>
      <c r="B24" s="41" t="s">
        <v>11</v>
      </c>
      <c r="C24" s="46">
        <f t="array" ref="C24">IFERROR(INDEX('収益・費用明細書(様式11)'!$D$1:$G$3000,MATCH(B24&amp;"　小　　　　計",'収益・費用明細書(様式11)'!$D$1:$D$3000&amp;'収益・費用明細書(様式11)'!$F$1:$F$3000,0),4),0)</f>
        <v>0</v>
      </c>
      <c r="D24" s="46">
        <f t="array" ref="D24">IFERROR(INDEX('収益・費用明細書(様式11)'!$D$1:$I$3000,MATCH(B24&amp;"　小　　　　計",'収益・費用明細書(様式11)'!$D$1:$D$3000&amp;'収益・費用明細書(様式11)'!$F$1:$F$3000,0),5),0)</f>
        <v>0</v>
      </c>
      <c r="E24" s="33">
        <f t="shared" si="1"/>
        <v>0</v>
      </c>
      <c r="F24" s="52"/>
    </row>
    <row r="25" spans="1:6" ht="19.5" customHeight="1">
      <c r="A25" s="246">
        <v>8</v>
      </c>
      <c r="B25" s="41" t="s">
        <v>12</v>
      </c>
      <c r="C25" s="46">
        <f t="array" ref="C25">IFERROR(INDEX('収益・費用明細書(様式11)'!$D$1:$G$3000,MATCH(B25&amp;"　小　　　　計",'収益・費用明細書(様式11)'!$D$1:$D$3000&amp;'収益・費用明細書(様式11)'!$F$1:$F$3000,0),4),0)</f>
        <v>0</v>
      </c>
      <c r="D25" s="46">
        <f t="array" ref="D25">IFERROR(INDEX('収益・費用明細書(様式11)'!$D$1:$I$3000,MATCH(B25&amp;"　小　　　　計",'収益・費用明細書(様式11)'!$D$1:$D$3000&amp;'収益・費用明細書(様式11)'!$F$1:$F$3000,0),5),0)</f>
        <v>0</v>
      </c>
      <c r="E25" s="33">
        <f t="shared" si="1"/>
        <v>0</v>
      </c>
      <c r="F25" s="52"/>
    </row>
    <row r="26" spans="1:6" ht="19.5" customHeight="1">
      <c r="A26" s="246">
        <v>9</v>
      </c>
      <c r="B26" s="41" t="s">
        <v>13</v>
      </c>
      <c r="C26" s="46">
        <f t="array" ref="C26">IFERROR(INDEX('収益・費用明細書(様式11)'!$D$1:$G$3000,MATCH(B26&amp;"　小　　　　計",'収益・費用明細書(様式11)'!$D$1:$D$3000&amp;'収益・費用明細書(様式11)'!$F$1:$F$3000,0),4),0)</f>
        <v>0</v>
      </c>
      <c r="D26" s="46">
        <f t="array" ref="D26">IFERROR(INDEX('収益・費用明細書(様式11)'!$D$1:$I$3000,MATCH(B26&amp;"　小　　　　計",'収益・費用明細書(様式11)'!$D$1:$D$3000&amp;'収益・費用明細書(様式11)'!$F$1:$F$3000,0),5),0)</f>
        <v>0</v>
      </c>
      <c r="E26" s="33">
        <f t="shared" si="1"/>
        <v>0</v>
      </c>
      <c r="F26" s="52"/>
    </row>
    <row r="27" spans="1:6" ht="19.5" customHeight="1">
      <c r="A27" s="246">
        <v>10</v>
      </c>
      <c r="B27" s="41" t="s">
        <v>14</v>
      </c>
      <c r="C27" s="46">
        <f t="array" ref="C27">IFERROR(INDEX('収益・費用明細書(様式11)'!$D$1:$G$3000,MATCH(B27&amp;"　小　　　　計",'収益・費用明細書(様式11)'!$D$1:$D$3000&amp;'収益・費用明細書(様式11)'!$F$1:$F$3000,0),4),0)</f>
        <v>0</v>
      </c>
      <c r="D27" s="46">
        <f t="array" ref="D27">IFERROR(INDEX('収益・費用明細書(様式11)'!$D$1:$I$3000,MATCH(B27&amp;"　小　　　　計",'収益・費用明細書(様式11)'!$D$1:$D$3000&amp;'収益・費用明細書(様式11)'!$F$1:$F$3000,0),5),0)</f>
        <v>0</v>
      </c>
      <c r="E27" s="33">
        <f t="shared" si="1"/>
        <v>0</v>
      </c>
      <c r="F27" s="52"/>
    </row>
    <row r="28" spans="1:6" ht="19.5" customHeight="1">
      <c r="A28" s="246">
        <v>11</v>
      </c>
      <c r="B28" s="41" t="s">
        <v>15</v>
      </c>
      <c r="C28" s="46">
        <f t="array" ref="C28">IFERROR(INDEX('収益・費用明細書(様式11)'!$D$1:$G$3000,MATCH(B28&amp;"　小　　　　計",'収益・費用明細書(様式11)'!$D$1:$D$3000&amp;'収益・費用明細書(様式11)'!$F$1:$F$3000,0),4),0)</f>
        <v>0</v>
      </c>
      <c r="D28" s="46">
        <f t="array" ref="D28">IFERROR(INDEX('収益・費用明細書(様式11)'!$D$1:$I$3000,MATCH(B28&amp;"　小　　　　計",'収益・費用明細書(様式11)'!$D$1:$D$3000&amp;'収益・費用明細書(様式11)'!$F$1:$F$3000,0),5),0)</f>
        <v>0</v>
      </c>
      <c r="E28" s="33">
        <f t="shared" si="1"/>
        <v>0</v>
      </c>
      <c r="F28" s="52"/>
    </row>
    <row r="29" spans="1:6" ht="19.5" customHeight="1">
      <c r="A29" s="246">
        <v>12</v>
      </c>
      <c r="B29" s="41" t="s">
        <v>16</v>
      </c>
      <c r="C29" s="46">
        <f t="array" ref="C29">IFERROR(INDEX('収益・費用明細書(様式11)'!$D$1:$G$3000,MATCH(B29&amp;"　小　　　　計",'収益・費用明細書(様式11)'!$D$1:$D$3000&amp;'収益・費用明細書(様式11)'!$F$1:$F$3000,0),4),0)</f>
        <v>0</v>
      </c>
      <c r="D29" s="46">
        <f t="array" ref="D29">IFERROR(INDEX('収益・費用明細書(様式11)'!$D$1:$I$3000,MATCH(B29&amp;"　小　　　　計",'収益・費用明細書(様式11)'!$D$1:$D$3000&amp;'収益・費用明細書(様式11)'!$F$1:$F$3000,0),5),0)</f>
        <v>0</v>
      </c>
      <c r="E29" s="33">
        <f t="shared" si="1"/>
        <v>0</v>
      </c>
      <c r="F29" s="52"/>
    </row>
    <row r="30" spans="1:6" ht="19.5" customHeight="1">
      <c r="A30" s="246">
        <v>13</v>
      </c>
      <c r="B30" s="41" t="s">
        <v>17</v>
      </c>
      <c r="C30" s="46">
        <f t="array" ref="C30">IFERROR(INDEX('収益・費用明細書(様式11)'!$D$1:$G$3000,MATCH(B30&amp;"　小　　　　計",'収益・費用明細書(様式11)'!$D$1:$D$3000&amp;'収益・費用明細書(様式11)'!$F$1:$F$3000,0),4),0)</f>
        <v>0</v>
      </c>
      <c r="D30" s="46">
        <f t="array" ref="D30">IFERROR(INDEX('収益・費用明細書(様式11)'!$D$1:$I$3000,MATCH(B30&amp;"　小　　　　計",'収益・費用明細書(様式11)'!$D$1:$D$3000&amp;'収益・費用明細書(様式11)'!$F$1:$F$3000,0),5),0)</f>
        <v>0</v>
      </c>
      <c r="E30" s="33">
        <f t="shared" si="1"/>
        <v>0</v>
      </c>
      <c r="F30" s="52"/>
    </row>
    <row r="31" spans="1:6" ht="19.5" customHeight="1">
      <c r="A31" s="246">
        <v>14</v>
      </c>
      <c r="B31" s="41" t="s">
        <v>18</v>
      </c>
      <c r="C31" s="46">
        <f t="array" ref="C31">IFERROR(INDEX('収益・費用明細書(様式11)'!$D$1:$G$3000,MATCH(B31&amp;"　小　　　　計",'収益・費用明細書(様式11)'!$D$1:$D$3000&amp;'収益・費用明細書(様式11)'!$F$1:$F$3000,0),4),0)</f>
        <v>0</v>
      </c>
      <c r="D31" s="54"/>
      <c r="E31" s="33">
        <f>C31</f>
        <v>0</v>
      </c>
      <c r="F31" s="52"/>
    </row>
    <row r="32" spans="1:6" ht="19.5" customHeight="1">
      <c r="A32" s="873" t="s">
        <v>105</v>
      </c>
      <c r="B32" s="756"/>
      <c r="C32" s="46">
        <f>SUM(C18:C31)</f>
        <v>0</v>
      </c>
      <c r="D32" s="33">
        <f>SUM(D18:D30)</f>
        <v>0</v>
      </c>
      <c r="E32" s="33">
        <f>SUM(E18:E31)</f>
        <v>0</v>
      </c>
      <c r="F32" s="52"/>
    </row>
    <row r="33" spans="1:6" ht="19.5" customHeight="1" thickBot="1">
      <c r="A33" s="874" t="s">
        <v>53</v>
      </c>
      <c r="B33" s="875"/>
      <c r="C33" s="55"/>
      <c r="D33" s="56">
        <f>D16-D32</f>
        <v>0</v>
      </c>
      <c r="E33" s="55"/>
      <c r="F33" s="57"/>
    </row>
    <row r="34" spans="1:6">
      <c r="A34" s="876" t="s">
        <v>1107</v>
      </c>
      <c r="B34" s="876"/>
      <c r="C34" s="876"/>
      <c r="D34" s="876"/>
      <c r="E34" s="876"/>
      <c r="F34" s="876"/>
    </row>
  </sheetData>
  <mergeCells count="10">
    <mergeCell ref="A32:B32"/>
    <mergeCell ref="A33:B33"/>
    <mergeCell ref="A34:F34"/>
    <mergeCell ref="A17:B17"/>
    <mergeCell ref="A2:F2"/>
    <mergeCell ref="A5:F5"/>
    <mergeCell ref="A6:B6"/>
    <mergeCell ref="A7:B7"/>
    <mergeCell ref="A16:B16"/>
    <mergeCell ref="B4:F4"/>
  </mergeCells>
  <phoneticPr fontId="6"/>
  <printOptions horizontalCentered="1"/>
  <pageMargins left="0.39370078740157483" right="0.19685039370078741" top="0.98425196850393704" bottom="0.70866141732283472" header="0.51181102362204722" footer="0.51181102362204722"/>
  <pageSetup paperSize="9" orientation="portrait"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ransitionEvaluation="1">
    <pageSetUpPr fitToPage="1"/>
  </sheetPr>
  <dimension ref="A1:K49"/>
  <sheetViews>
    <sheetView view="pageBreakPreview" zoomScaleNormal="100" zoomScaleSheetLayoutView="100" workbookViewId="0">
      <selection activeCell="D1" sqref="D1:J1"/>
    </sheetView>
  </sheetViews>
  <sheetFormatPr defaultColWidth="9" defaultRowHeight="13.2"/>
  <cols>
    <col min="1" max="1" width="1.88671875" style="9" customWidth="1"/>
    <col min="2" max="2" width="3.88671875" style="9" customWidth="1"/>
    <col min="3" max="3" width="1.88671875" style="9" customWidth="1"/>
    <col min="4" max="4" width="18.88671875" style="9" customWidth="1"/>
    <col min="5" max="5" width="11.88671875" style="9" customWidth="1"/>
    <col min="6" max="6" width="24.88671875" style="9" customWidth="1"/>
    <col min="7" max="9" width="12.88671875" style="9" customWidth="1"/>
    <col min="10" max="10" width="4.109375" style="9" customWidth="1"/>
    <col min="11" max="16384" width="9" style="9"/>
  </cols>
  <sheetData>
    <row r="1" spans="1:11" ht="21">
      <c r="A1" s="252"/>
      <c r="B1" s="10"/>
      <c r="C1" s="10"/>
      <c r="D1" s="757" t="s">
        <v>281</v>
      </c>
      <c r="E1" s="757"/>
      <c r="F1" s="757"/>
      <c r="G1" s="757"/>
      <c r="H1" s="757"/>
      <c r="I1" s="757"/>
      <c r="J1" s="757"/>
      <c r="K1" s="10"/>
    </row>
    <row r="2" spans="1:11">
      <c r="A2" s="10"/>
      <c r="B2" s="10"/>
      <c r="C2" s="10"/>
      <c r="D2" s="759" t="str">
        <f>'収支決算報告書(様式10)'!$B$4</f>
        <v>事業名称：</v>
      </c>
      <c r="E2" s="759"/>
      <c r="F2" s="759"/>
      <c r="G2" s="759"/>
      <c r="H2" s="759"/>
      <c r="I2" s="759"/>
      <c r="J2" s="11"/>
      <c r="K2" s="10"/>
    </row>
    <row r="3" spans="1:11">
      <c r="A3" s="10"/>
      <c r="B3" s="10"/>
      <c r="C3" s="10"/>
      <c r="D3" s="11"/>
      <c r="E3" s="11"/>
      <c r="F3" s="11"/>
      <c r="G3" s="11"/>
      <c r="H3" s="11"/>
      <c r="I3" s="11"/>
      <c r="J3" s="11"/>
      <c r="K3" s="10"/>
    </row>
    <row r="4" spans="1:11" ht="14.4">
      <c r="A4" s="758" t="s">
        <v>101</v>
      </c>
      <c r="B4" s="758"/>
      <c r="C4" s="758"/>
      <c r="D4" s="758"/>
      <c r="E4" s="520"/>
      <c r="F4" s="531" t="s">
        <v>783</v>
      </c>
      <c r="G4" s="10"/>
      <c r="H4" s="10"/>
      <c r="I4" s="881" t="s">
        <v>22</v>
      </c>
      <c r="J4" s="881"/>
      <c r="K4" s="10"/>
    </row>
    <row r="5" spans="1:11" ht="30" customHeight="1">
      <c r="A5" s="754" t="s">
        <v>23</v>
      </c>
      <c r="B5" s="755"/>
      <c r="C5" s="755"/>
      <c r="D5" s="756"/>
      <c r="E5" s="17" t="s">
        <v>30</v>
      </c>
      <c r="F5" s="17" t="s">
        <v>32</v>
      </c>
      <c r="G5" s="17" t="s">
        <v>1</v>
      </c>
      <c r="H5" s="17" t="s">
        <v>50</v>
      </c>
      <c r="I5" s="58" t="s">
        <v>55</v>
      </c>
      <c r="J5" s="58" t="s">
        <v>25</v>
      </c>
      <c r="K5" s="10"/>
    </row>
    <row r="6" spans="1:11" ht="30" customHeight="1">
      <c r="A6" s="18" t="s">
        <v>26</v>
      </c>
      <c r="B6" s="26"/>
      <c r="C6" s="31" t="s">
        <v>195</v>
      </c>
      <c r="D6" s="23" t="str">
        <f>IF(B6="","括弧内に様式10の項目番号を入れてください",VLOOKUP(B6,'収支予算書(様式2)'!$A$8:$B$15,2,FALSE))</f>
        <v>括弧内に様式10の項目番号を入れてください</v>
      </c>
      <c r="E6" s="434"/>
      <c r="F6" s="528"/>
      <c r="G6" s="46">
        <v>0</v>
      </c>
      <c r="H6" s="46">
        <v>0</v>
      </c>
      <c r="I6" s="46">
        <f>G6-H6</f>
        <v>0</v>
      </c>
      <c r="J6" s="23"/>
      <c r="K6" s="10"/>
    </row>
    <row r="7" spans="1:11" ht="30" customHeight="1">
      <c r="A7" s="18" t="s">
        <v>26</v>
      </c>
      <c r="B7" s="26"/>
      <c r="C7" s="31" t="s">
        <v>195</v>
      </c>
      <c r="D7" s="23" t="str">
        <f>IF(B7="","括弧内に様式10の項目番号を入れてください",VLOOKUP(B7,'収支予算書(様式2)'!$A$8:$B$15,2,FALSE))</f>
        <v>括弧内に様式10の項目番号を入れてください</v>
      </c>
      <c r="E7" s="434"/>
      <c r="F7" s="528"/>
      <c r="G7" s="46">
        <v>0</v>
      </c>
      <c r="H7" s="46">
        <v>0</v>
      </c>
      <c r="I7" s="46">
        <f>G7-H7</f>
        <v>0</v>
      </c>
      <c r="J7" s="23"/>
      <c r="K7" s="10"/>
    </row>
    <row r="8" spans="1:11" ht="30" customHeight="1">
      <c r="A8" s="18" t="s">
        <v>26</v>
      </c>
      <c r="B8" s="26"/>
      <c r="C8" s="31" t="s">
        <v>195</v>
      </c>
      <c r="D8" s="23" t="str">
        <f>IF(B8="","括弧内に様式10の項目番号を入れてください",VLOOKUP(B8,'収支予算書(様式2)'!$A$8:$B$15,2,FALSE))</f>
        <v>括弧内に様式10の項目番号を入れてください</v>
      </c>
      <c r="E8" s="434"/>
      <c r="F8" s="528"/>
      <c r="G8" s="46">
        <v>0</v>
      </c>
      <c r="H8" s="46">
        <v>0</v>
      </c>
      <c r="I8" s="46">
        <f>G8-H8</f>
        <v>0</v>
      </c>
      <c r="J8" s="23"/>
      <c r="K8" s="10"/>
    </row>
    <row r="9" spans="1:11" ht="30" customHeight="1">
      <c r="A9" s="18" t="s">
        <v>26</v>
      </c>
      <c r="B9" s="26"/>
      <c r="C9" s="31" t="s">
        <v>195</v>
      </c>
      <c r="D9" s="23" t="str">
        <f>IF(B9="","括弧内に様式10の項目番号を入れてください",VLOOKUP(B9,'収支予算書(様式2)'!$A$8:$B$15,2,FALSE))</f>
        <v>括弧内に様式10の項目番号を入れてください</v>
      </c>
      <c r="E9" s="434"/>
      <c r="F9" s="528"/>
      <c r="G9" s="46">
        <v>0</v>
      </c>
      <c r="H9" s="46">
        <v>0</v>
      </c>
      <c r="I9" s="46">
        <f>G9-H9</f>
        <v>0</v>
      </c>
      <c r="J9" s="23"/>
      <c r="K9" s="10"/>
    </row>
    <row r="10" spans="1:11" ht="30" customHeight="1">
      <c r="A10" s="754" t="s">
        <v>28</v>
      </c>
      <c r="B10" s="755"/>
      <c r="C10" s="755"/>
      <c r="D10" s="755"/>
      <c r="E10" s="755"/>
      <c r="F10" s="756"/>
      <c r="G10" s="46">
        <f>SUM(G6:G9)</f>
        <v>0</v>
      </c>
      <c r="H10" s="46">
        <f>SUM(H6:H9)</f>
        <v>0</v>
      </c>
      <c r="I10" s="46">
        <f>SUM(I6:I9)</f>
        <v>0</v>
      </c>
      <c r="J10" s="23"/>
      <c r="K10" s="10"/>
    </row>
    <row r="11" spans="1:11" ht="13.5" customHeight="1">
      <c r="A11" s="10"/>
      <c r="B11" s="10"/>
      <c r="C11" s="10"/>
      <c r="D11" s="10"/>
      <c r="E11" s="10"/>
      <c r="F11" s="10"/>
      <c r="G11" s="10"/>
      <c r="H11" s="10"/>
      <c r="I11" s="10"/>
      <c r="J11" s="10"/>
      <c r="K11" s="10"/>
    </row>
    <row r="12" spans="1:11" ht="13.5" customHeight="1">
      <c r="A12" s="10"/>
      <c r="B12" s="10"/>
      <c r="C12" s="10"/>
      <c r="D12" s="10"/>
      <c r="E12" s="10"/>
      <c r="F12" s="10"/>
      <c r="G12" s="10"/>
      <c r="H12" s="10"/>
      <c r="I12" s="10"/>
      <c r="J12" s="10"/>
      <c r="K12" s="10"/>
    </row>
    <row r="13" spans="1:11" ht="17.100000000000001" customHeight="1">
      <c r="A13" s="10"/>
      <c r="B13" s="10"/>
      <c r="C13" s="10"/>
      <c r="D13" s="757"/>
      <c r="E13" s="757"/>
      <c r="F13" s="757"/>
      <c r="G13" s="757"/>
      <c r="H13" s="757"/>
      <c r="I13" s="757"/>
      <c r="J13" s="757"/>
      <c r="K13" s="10"/>
    </row>
    <row r="14" spans="1:11" ht="17.100000000000001" customHeight="1">
      <c r="A14" s="758" t="s">
        <v>102</v>
      </c>
      <c r="B14" s="758"/>
      <c r="C14" s="758"/>
      <c r="D14" s="758"/>
      <c r="E14" s="14" t="s">
        <v>56</v>
      </c>
      <c r="F14" s="10"/>
      <c r="G14" s="10"/>
      <c r="H14" s="10"/>
      <c r="I14" s="881" t="s">
        <v>22</v>
      </c>
      <c r="J14" s="881"/>
      <c r="K14" s="10"/>
    </row>
    <row r="15" spans="1:11" ht="30" customHeight="1">
      <c r="A15" s="754" t="s">
        <v>23</v>
      </c>
      <c r="B15" s="755"/>
      <c r="C15" s="755"/>
      <c r="D15" s="756"/>
      <c r="E15" s="17" t="s">
        <v>30</v>
      </c>
      <c r="F15" s="17" t="s">
        <v>32</v>
      </c>
      <c r="G15" s="17" t="s">
        <v>1</v>
      </c>
      <c r="H15" s="17" t="s">
        <v>50</v>
      </c>
      <c r="I15" s="58" t="s">
        <v>52</v>
      </c>
      <c r="J15" s="58" t="s">
        <v>25</v>
      </c>
      <c r="K15" s="10"/>
    </row>
    <row r="16" spans="1:11" ht="30" customHeight="1">
      <c r="A16" s="47" t="s">
        <v>26</v>
      </c>
      <c r="B16" s="14"/>
      <c r="C16" s="10" t="s">
        <v>195</v>
      </c>
      <c r="D16" s="19" t="str">
        <f>IF(B16="","括弧内に様式2の項目番号を入れてください",VLOOKUP(B16,'収支予算書(様式2)'!$A$18:$B$31,2,FALSE))</f>
        <v>括弧内に様式2の項目番号を入れてください</v>
      </c>
      <c r="E16" s="23"/>
      <c r="F16" s="23"/>
      <c r="G16" s="33">
        <v>0</v>
      </c>
      <c r="H16" s="33">
        <v>0</v>
      </c>
      <c r="I16" s="33">
        <f>G16-H16</f>
        <v>0</v>
      </c>
      <c r="J16" s="23"/>
      <c r="K16" s="10"/>
    </row>
    <row r="17" spans="1:11" ht="30" customHeight="1">
      <c r="A17" s="21"/>
      <c r="B17" s="10"/>
      <c r="C17" s="10"/>
      <c r="D17" s="518" t="str">
        <f>D16</f>
        <v>括弧内に様式2の項目番号を入れてください</v>
      </c>
      <c r="E17" s="23"/>
      <c r="F17" s="23"/>
      <c r="G17" s="33">
        <v>0</v>
      </c>
      <c r="H17" s="33">
        <v>0</v>
      </c>
      <c r="I17" s="33">
        <f>G17-H17</f>
        <v>0</v>
      </c>
      <c r="J17" s="23"/>
      <c r="K17" s="10"/>
    </row>
    <row r="18" spans="1:11" ht="30" customHeight="1">
      <c r="A18" s="21"/>
      <c r="B18" s="10"/>
      <c r="C18" s="10"/>
      <c r="D18" s="518" t="str">
        <f>D16</f>
        <v>括弧内に様式2の項目番号を入れてください</v>
      </c>
      <c r="E18" s="23"/>
      <c r="F18" s="19"/>
      <c r="G18" s="44">
        <v>0</v>
      </c>
      <c r="H18" s="44">
        <v>0</v>
      </c>
      <c r="I18" s="33">
        <f>G18-H18</f>
        <v>0</v>
      </c>
      <c r="J18" s="23"/>
      <c r="K18" s="10"/>
    </row>
    <row r="19" spans="1:11" ht="30" customHeight="1">
      <c r="A19" s="22"/>
      <c r="B19" s="31"/>
      <c r="C19" s="31"/>
      <c r="D19" s="519" t="str">
        <f>D16</f>
        <v>括弧内に様式2の項目番号を入れてください</v>
      </c>
      <c r="E19" s="31"/>
      <c r="F19" s="40" t="s">
        <v>33</v>
      </c>
      <c r="G19" s="48">
        <f>SUM(G16:G18)</f>
        <v>0</v>
      </c>
      <c r="H19" s="48">
        <f>SUM(H16:H18)</f>
        <v>0</v>
      </c>
      <c r="I19" s="33">
        <f>SUM(I16:I18)</f>
        <v>0</v>
      </c>
      <c r="J19" s="23"/>
      <c r="K19" s="10"/>
    </row>
    <row r="20" spans="1:11" ht="30" customHeight="1">
      <c r="A20" s="47" t="s">
        <v>26</v>
      </c>
      <c r="B20" s="14"/>
      <c r="C20" s="10" t="s">
        <v>195</v>
      </c>
      <c r="D20" s="19" t="str">
        <f>IF(B20="","括弧内に様式2の項目番号を入れてください",VLOOKUP(B20,'収支予算書(様式2)'!$A$18:$B$31,2,FALSE))</f>
        <v>括弧内に様式2の項目番号を入れてください</v>
      </c>
      <c r="E20" s="23"/>
      <c r="F20" s="23"/>
      <c r="G20" s="33">
        <v>0</v>
      </c>
      <c r="H20" s="33">
        <v>0</v>
      </c>
      <c r="I20" s="33">
        <f>G20-H20</f>
        <v>0</v>
      </c>
      <c r="J20" s="23"/>
      <c r="K20" s="10"/>
    </row>
    <row r="21" spans="1:11" ht="30" customHeight="1">
      <c r="A21" s="21"/>
      <c r="B21" s="10"/>
      <c r="C21" s="10"/>
      <c r="D21" s="518" t="str">
        <f>D20</f>
        <v>括弧内に様式2の項目番号を入れてください</v>
      </c>
      <c r="E21" s="23"/>
      <c r="F21" s="23"/>
      <c r="G21" s="33">
        <v>0</v>
      </c>
      <c r="H21" s="33">
        <v>0</v>
      </c>
      <c r="I21" s="33">
        <f>G21-H21</f>
        <v>0</v>
      </c>
      <c r="J21" s="23"/>
      <c r="K21" s="10"/>
    </row>
    <row r="22" spans="1:11" ht="30" customHeight="1">
      <c r="A22" s="21"/>
      <c r="B22" s="10"/>
      <c r="C22" s="10"/>
      <c r="D22" s="518" t="str">
        <f>D20</f>
        <v>括弧内に様式2の項目番号を入れてください</v>
      </c>
      <c r="E22" s="23"/>
      <c r="F22" s="19"/>
      <c r="G22" s="33">
        <v>0</v>
      </c>
      <c r="H22" s="33">
        <v>0</v>
      </c>
      <c r="I22" s="33">
        <f>G22-H22</f>
        <v>0</v>
      </c>
      <c r="J22" s="23"/>
      <c r="K22" s="10"/>
    </row>
    <row r="23" spans="1:11" ht="30" customHeight="1">
      <c r="A23" s="22"/>
      <c r="B23" s="31"/>
      <c r="C23" s="31"/>
      <c r="D23" s="519" t="str">
        <f>D20</f>
        <v>括弧内に様式2の項目番号を入れてください</v>
      </c>
      <c r="E23" s="31"/>
      <c r="F23" s="40" t="s">
        <v>33</v>
      </c>
      <c r="G23" s="33">
        <f>SUM(G20:G22)</f>
        <v>0</v>
      </c>
      <c r="H23" s="33">
        <f>SUM(H20:H22)</f>
        <v>0</v>
      </c>
      <c r="I23" s="33">
        <f>SUM(I20:I22)</f>
        <v>0</v>
      </c>
      <c r="J23" s="23"/>
      <c r="K23" s="10"/>
    </row>
    <row r="24" spans="1:11" ht="30" customHeight="1">
      <c r="A24" s="47" t="s">
        <v>26</v>
      </c>
      <c r="B24" s="14"/>
      <c r="C24" s="10" t="s">
        <v>195</v>
      </c>
      <c r="D24" s="19" t="str">
        <f>IF(B24="","括弧内に様式2の項目番号を入れてください",VLOOKUP(B24,'収支予算書(様式2)'!$A$18:$B$31,2,FALSE))</f>
        <v>括弧内に様式2の項目番号を入れてください</v>
      </c>
      <c r="E24" s="23"/>
      <c r="F24" s="23"/>
      <c r="G24" s="33">
        <v>0</v>
      </c>
      <c r="H24" s="33">
        <v>0</v>
      </c>
      <c r="I24" s="33">
        <f>G24-H24</f>
        <v>0</v>
      </c>
      <c r="J24" s="23"/>
      <c r="K24" s="10"/>
    </row>
    <row r="25" spans="1:11" ht="30" customHeight="1">
      <c r="A25" s="21"/>
      <c r="B25" s="10"/>
      <c r="C25" s="10"/>
      <c r="D25" s="518" t="str">
        <f>D24</f>
        <v>括弧内に様式2の項目番号を入れてください</v>
      </c>
      <c r="E25" s="23"/>
      <c r="F25" s="23"/>
      <c r="G25" s="33">
        <v>0</v>
      </c>
      <c r="H25" s="33">
        <v>0</v>
      </c>
      <c r="I25" s="33">
        <f>G25-H25</f>
        <v>0</v>
      </c>
      <c r="J25" s="23"/>
      <c r="K25" s="10"/>
    </row>
    <row r="26" spans="1:11" ht="30" customHeight="1">
      <c r="A26" s="21"/>
      <c r="B26" s="10"/>
      <c r="C26" s="10"/>
      <c r="D26" s="518" t="str">
        <f>D24</f>
        <v>括弧内に様式2の項目番号を入れてください</v>
      </c>
      <c r="E26" s="23"/>
      <c r="F26" s="19"/>
      <c r="G26" s="33">
        <v>0</v>
      </c>
      <c r="H26" s="33">
        <v>0</v>
      </c>
      <c r="I26" s="33">
        <f>G26-H26</f>
        <v>0</v>
      </c>
      <c r="J26" s="23"/>
      <c r="K26" s="10"/>
    </row>
    <row r="27" spans="1:11" ht="30" customHeight="1">
      <c r="A27" s="22"/>
      <c r="B27" s="31"/>
      <c r="C27" s="31"/>
      <c r="D27" s="519" t="str">
        <f>D24</f>
        <v>括弧内に様式2の項目番号を入れてください</v>
      </c>
      <c r="E27" s="31"/>
      <c r="F27" s="40" t="s">
        <v>33</v>
      </c>
      <c r="G27" s="33">
        <f>SUM(G24:G26)</f>
        <v>0</v>
      </c>
      <c r="H27" s="33">
        <f>SUM(H24:H26)</f>
        <v>0</v>
      </c>
      <c r="I27" s="33">
        <f>SUM(I24:I26)</f>
        <v>0</v>
      </c>
      <c r="J27" s="23"/>
      <c r="K27" s="10"/>
    </row>
    <row r="28" spans="1:11" ht="30" customHeight="1">
      <c r="A28" s="47" t="s">
        <v>26</v>
      </c>
      <c r="B28" s="14"/>
      <c r="C28" s="10" t="s">
        <v>195</v>
      </c>
      <c r="D28" s="19" t="str">
        <f>IF(B28="","括弧内に様式2の項目番号を入れてください",VLOOKUP(B28,'収支予算書(様式2)'!$A$18:$B$31,2,FALSE))</f>
        <v>括弧内に様式2の項目番号を入れてください</v>
      </c>
      <c r="E28" s="23"/>
      <c r="F28" s="23"/>
      <c r="G28" s="33">
        <v>0</v>
      </c>
      <c r="H28" s="33">
        <v>0</v>
      </c>
      <c r="I28" s="33">
        <f>G28-H28</f>
        <v>0</v>
      </c>
      <c r="J28" s="23"/>
      <c r="K28" s="10"/>
    </row>
    <row r="29" spans="1:11" ht="30" customHeight="1">
      <c r="A29" s="21"/>
      <c r="B29" s="10"/>
      <c r="C29" s="10"/>
      <c r="D29" s="518" t="str">
        <f>D28</f>
        <v>括弧内に様式2の項目番号を入れてください</v>
      </c>
      <c r="E29" s="23"/>
      <c r="F29" s="23"/>
      <c r="G29" s="33">
        <v>0</v>
      </c>
      <c r="H29" s="33">
        <v>0</v>
      </c>
      <c r="I29" s="33">
        <f>G29-H29</f>
        <v>0</v>
      </c>
      <c r="J29" s="23"/>
      <c r="K29" s="10"/>
    </row>
    <row r="30" spans="1:11" ht="30" customHeight="1">
      <c r="A30" s="21"/>
      <c r="B30" s="10"/>
      <c r="C30" s="10"/>
      <c r="D30" s="518" t="str">
        <f>D28</f>
        <v>括弧内に様式2の項目番号を入れてください</v>
      </c>
      <c r="E30" s="23"/>
      <c r="F30" s="19"/>
      <c r="G30" s="33">
        <v>0</v>
      </c>
      <c r="H30" s="33">
        <v>0</v>
      </c>
      <c r="I30" s="33">
        <f>G30-H30</f>
        <v>0</v>
      </c>
      <c r="J30" s="23"/>
      <c r="K30" s="10"/>
    </row>
    <row r="31" spans="1:11" ht="30" customHeight="1">
      <c r="A31" s="22"/>
      <c r="B31" s="31"/>
      <c r="C31" s="31"/>
      <c r="D31" s="519" t="str">
        <f>D28</f>
        <v>括弧内に様式2の項目番号を入れてください</v>
      </c>
      <c r="E31" s="31"/>
      <c r="F31" s="40" t="s">
        <v>33</v>
      </c>
      <c r="G31" s="33">
        <f>SUM(G28:G30)</f>
        <v>0</v>
      </c>
      <c r="H31" s="33">
        <f>SUM(H28:H30)</f>
        <v>0</v>
      </c>
      <c r="I31" s="33">
        <f>SUM(I28:I30)</f>
        <v>0</v>
      </c>
      <c r="J31" s="23"/>
      <c r="K31" s="10"/>
    </row>
    <row r="32" spans="1:11" ht="30" customHeight="1">
      <c r="A32" s="47" t="s">
        <v>26</v>
      </c>
      <c r="B32" s="14"/>
      <c r="C32" s="10" t="s">
        <v>195</v>
      </c>
      <c r="D32" s="19" t="str">
        <f>IF(B32="","括弧内に様式2の項目番号を入れてください",VLOOKUP(B32,'収支予算書(様式2)'!$A$18:$B$31,2,FALSE))</f>
        <v>括弧内に様式2の項目番号を入れてください</v>
      </c>
      <c r="E32" s="23"/>
      <c r="F32" s="23"/>
      <c r="G32" s="33">
        <v>0</v>
      </c>
      <c r="H32" s="33">
        <v>0</v>
      </c>
      <c r="I32" s="33">
        <f>G32-H32</f>
        <v>0</v>
      </c>
      <c r="J32" s="23"/>
      <c r="K32" s="10"/>
    </row>
    <row r="33" spans="1:11" ht="30" customHeight="1">
      <c r="A33" s="21"/>
      <c r="B33" s="10"/>
      <c r="C33" s="10"/>
      <c r="D33" s="518" t="str">
        <f>D32</f>
        <v>括弧内に様式2の項目番号を入れてください</v>
      </c>
      <c r="E33" s="23"/>
      <c r="F33" s="23"/>
      <c r="G33" s="33">
        <v>0</v>
      </c>
      <c r="H33" s="33">
        <v>0</v>
      </c>
      <c r="I33" s="33">
        <f>G33-H33</f>
        <v>0</v>
      </c>
      <c r="J33" s="23"/>
      <c r="K33" s="10"/>
    </row>
    <row r="34" spans="1:11" ht="30" customHeight="1">
      <c r="A34" s="21"/>
      <c r="B34" s="10"/>
      <c r="C34" s="10"/>
      <c r="D34" s="518" t="str">
        <f>D32</f>
        <v>括弧内に様式2の項目番号を入れてください</v>
      </c>
      <c r="E34" s="23"/>
      <c r="F34" s="19"/>
      <c r="G34" s="33">
        <v>0</v>
      </c>
      <c r="H34" s="33">
        <v>0</v>
      </c>
      <c r="I34" s="33">
        <f>G34-H34</f>
        <v>0</v>
      </c>
      <c r="J34" s="23"/>
      <c r="K34" s="10"/>
    </row>
    <row r="35" spans="1:11" ht="30" customHeight="1">
      <c r="A35" s="22"/>
      <c r="B35" s="31"/>
      <c r="C35" s="31"/>
      <c r="D35" s="519" t="str">
        <f>D32</f>
        <v>括弧内に様式2の項目番号を入れてください</v>
      </c>
      <c r="E35" s="31"/>
      <c r="F35" s="40" t="s">
        <v>33</v>
      </c>
      <c r="G35" s="33">
        <f>SUM(G32:G34)</f>
        <v>0</v>
      </c>
      <c r="H35" s="33">
        <f>SUM(H32:H34)</f>
        <v>0</v>
      </c>
      <c r="I35" s="33">
        <f>SUM(I32:I34)</f>
        <v>0</v>
      </c>
      <c r="J35" s="23"/>
      <c r="K35" s="10"/>
    </row>
    <row r="36" spans="1:11" ht="30" customHeight="1">
      <c r="A36" s="47" t="s">
        <v>26</v>
      </c>
      <c r="B36" s="14"/>
      <c r="C36" s="10" t="s">
        <v>195</v>
      </c>
      <c r="D36" s="19" t="str">
        <f>IF(B36="","括弧内に様式2の項目番号を入れてください",VLOOKUP(B36,'収支予算書(様式2)'!$A$18:$B$31,2,FALSE))</f>
        <v>括弧内に様式2の項目番号を入れてください</v>
      </c>
      <c r="E36" s="23"/>
      <c r="F36" s="23"/>
      <c r="G36" s="33">
        <v>0</v>
      </c>
      <c r="H36" s="33">
        <v>0</v>
      </c>
      <c r="I36" s="33">
        <f>G36-H36</f>
        <v>0</v>
      </c>
      <c r="J36" s="23"/>
      <c r="K36" s="10"/>
    </row>
    <row r="37" spans="1:11" ht="30" customHeight="1">
      <c r="A37" s="21"/>
      <c r="B37" s="10"/>
      <c r="C37" s="10"/>
      <c r="D37" s="518" t="str">
        <f>D36</f>
        <v>括弧内に様式2の項目番号を入れてください</v>
      </c>
      <c r="E37" s="23"/>
      <c r="F37" s="23"/>
      <c r="G37" s="33">
        <v>0</v>
      </c>
      <c r="H37" s="33">
        <v>0</v>
      </c>
      <c r="I37" s="33">
        <f>G37-H37</f>
        <v>0</v>
      </c>
      <c r="J37" s="23"/>
      <c r="K37" s="10"/>
    </row>
    <row r="38" spans="1:11" ht="30" customHeight="1">
      <c r="A38" s="21"/>
      <c r="B38" s="10"/>
      <c r="C38" s="10"/>
      <c r="D38" s="518" t="str">
        <f>D36</f>
        <v>括弧内に様式2の項目番号を入れてください</v>
      </c>
      <c r="E38" s="23"/>
      <c r="F38" s="19"/>
      <c r="G38" s="33">
        <v>0</v>
      </c>
      <c r="H38" s="33">
        <v>0</v>
      </c>
      <c r="I38" s="33">
        <f>G38-H38</f>
        <v>0</v>
      </c>
      <c r="J38" s="23"/>
      <c r="K38" s="10"/>
    </row>
    <row r="39" spans="1:11" ht="30" customHeight="1">
      <c r="A39" s="22"/>
      <c r="B39" s="31"/>
      <c r="C39" s="31"/>
      <c r="D39" s="519" t="str">
        <f>D36</f>
        <v>括弧内に様式2の項目番号を入れてください</v>
      </c>
      <c r="E39" s="31"/>
      <c r="F39" s="40" t="s">
        <v>33</v>
      </c>
      <c r="G39" s="33">
        <f>SUM(G36:G38)</f>
        <v>0</v>
      </c>
      <c r="H39" s="33">
        <f>SUM(H36:H38)</f>
        <v>0</v>
      </c>
      <c r="I39" s="33">
        <f>SUM(I36:I38)</f>
        <v>0</v>
      </c>
      <c r="J39" s="23"/>
      <c r="K39" s="10"/>
    </row>
    <row r="40" spans="1:11" ht="30" customHeight="1">
      <c r="A40" s="47" t="s">
        <v>26</v>
      </c>
      <c r="B40" s="14">
        <v>14</v>
      </c>
      <c r="C40" s="10" t="s">
        <v>195</v>
      </c>
      <c r="D40" s="19" t="str">
        <f>IF(B40="","括弧内に様式2の項目番号を入れてください",VLOOKUP(B40,'収支予算書(様式2)'!$A$18:$B$31,2,FALSE))</f>
        <v>予備費</v>
      </c>
      <c r="E40" s="23"/>
      <c r="F40" s="429">
        <f>ROUNDDOWN(IFERROR(I40/I42, ""),4)</f>
        <v>0</v>
      </c>
      <c r="G40" s="33">
        <v>0</v>
      </c>
      <c r="H40" s="23">
        <v>0</v>
      </c>
      <c r="I40" s="436">
        <f>G40-H40</f>
        <v>0</v>
      </c>
      <c r="J40" s="435"/>
    </row>
    <row r="41" spans="1:11" ht="30" customHeight="1">
      <c r="A41" s="22"/>
      <c r="B41" s="31"/>
      <c r="C41" s="31"/>
      <c r="D41" s="519" t="str">
        <f>D40</f>
        <v>予備費</v>
      </c>
      <c r="E41" s="31"/>
      <c r="F41" s="23" t="s">
        <v>34</v>
      </c>
      <c r="G41" s="33">
        <f>G40</f>
        <v>0</v>
      </c>
      <c r="H41" s="23">
        <v>0</v>
      </c>
      <c r="I41" s="436">
        <f>G41-H41</f>
        <v>0</v>
      </c>
      <c r="J41" s="435"/>
    </row>
    <row r="42" spans="1:11" ht="30" customHeight="1">
      <c r="A42" s="22"/>
      <c r="B42" s="31"/>
      <c r="C42" s="31"/>
      <c r="D42" s="31"/>
      <c r="E42" s="31"/>
      <c r="F42" s="23" t="s">
        <v>37</v>
      </c>
      <c r="G42" s="33">
        <f>SUM(G41,G39,G35,G31,G27,G23,G19)</f>
        <v>0</v>
      </c>
      <c r="H42" s="33">
        <f>SUM(H41,H39,H35,H31,H27,H23,H19)</f>
        <v>0</v>
      </c>
      <c r="I42" s="33">
        <f>SUM(I41,I39,I35,I31,I27,I23,I19)</f>
        <v>0</v>
      </c>
      <c r="J42" s="23"/>
      <c r="K42" s="10"/>
    </row>
    <row r="43" spans="1:11" ht="19.5" customHeight="1">
      <c r="A43" s="10"/>
      <c r="B43" s="10"/>
      <c r="C43" s="10"/>
      <c r="D43" s="10"/>
      <c r="E43" s="10"/>
      <c r="F43" s="10"/>
      <c r="G43" s="10"/>
      <c r="H43" s="10"/>
      <c r="I43" s="10"/>
      <c r="J43" s="10"/>
      <c r="K43" s="10"/>
    </row>
    <row r="44" spans="1:11" ht="19.5" customHeight="1">
      <c r="A44" s="10"/>
      <c r="B44" s="10"/>
      <c r="C44" s="10"/>
      <c r="D44" s="10"/>
      <c r="E44" s="10"/>
      <c r="F44" s="10"/>
      <c r="G44" s="10"/>
      <c r="H44" s="10"/>
      <c r="I44" s="10"/>
      <c r="J44" s="10"/>
      <c r="K44" s="10"/>
    </row>
    <row r="45" spans="1:11" ht="19.5" customHeight="1">
      <c r="A45" s="10"/>
      <c r="B45" s="10"/>
      <c r="C45" s="10"/>
      <c r="D45" s="10"/>
      <c r="E45" s="10"/>
      <c r="F45" s="10"/>
      <c r="G45" s="10"/>
      <c r="H45" s="10"/>
      <c r="I45" s="10"/>
      <c r="J45" s="10"/>
      <c r="K45" s="10"/>
    </row>
    <row r="46" spans="1:11" ht="19.5" customHeight="1">
      <c r="A46" s="10"/>
      <c r="B46" s="10"/>
      <c r="C46" s="10"/>
      <c r="D46" s="10"/>
      <c r="E46" s="10"/>
      <c r="F46" s="10"/>
      <c r="G46" s="10"/>
      <c r="H46" s="10"/>
      <c r="I46" s="10"/>
      <c r="J46" s="10"/>
      <c r="K46" s="10"/>
    </row>
    <row r="47" spans="1:11" ht="19.5" customHeight="1">
      <c r="A47" s="10"/>
      <c r="B47" s="10"/>
      <c r="C47" s="10"/>
      <c r="D47" s="10"/>
      <c r="E47" s="10"/>
      <c r="F47" s="10"/>
      <c r="G47" s="10"/>
      <c r="H47" s="10"/>
      <c r="I47" s="10"/>
      <c r="J47" s="10"/>
      <c r="K47" s="10"/>
    </row>
    <row r="48" spans="1:11" ht="19.5" customHeight="1">
      <c r="A48" s="10"/>
      <c r="B48" s="10"/>
      <c r="C48" s="10"/>
      <c r="D48" s="10"/>
      <c r="E48" s="10"/>
      <c r="F48" s="10"/>
      <c r="G48" s="10"/>
      <c r="H48" s="10"/>
      <c r="I48" s="10"/>
      <c r="J48" s="10"/>
      <c r="K48" s="10"/>
    </row>
    <row r="49" spans="1:11" ht="19.5" customHeight="1">
      <c r="A49" s="10"/>
      <c r="B49" s="10"/>
      <c r="C49" s="10"/>
      <c r="D49" s="10"/>
      <c r="E49" s="10"/>
      <c r="F49" s="10"/>
      <c r="G49" s="10"/>
      <c r="H49" s="10"/>
      <c r="I49" s="10"/>
      <c r="J49" s="10"/>
      <c r="K49" s="10"/>
    </row>
  </sheetData>
  <mergeCells count="10">
    <mergeCell ref="A15:D15"/>
    <mergeCell ref="A10:F10"/>
    <mergeCell ref="D13:J13"/>
    <mergeCell ref="A14:D14"/>
    <mergeCell ref="I14:J14"/>
    <mergeCell ref="D1:J1"/>
    <mergeCell ref="A4:D4"/>
    <mergeCell ref="I4:J4"/>
    <mergeCell ref="A5:D5"/>
    <mergeCell ref="D2:I2"/>
  </mergeCells>
  <phoneticPr fontId="6"/>
  <conditionalFormatting sqref="E4">
    <cfRule type="expression" dxfId="12" priority="1">
      <formula>$E$4=""</formula>
    </cfRule>
    <cfRule type="containsBlanks" dxfId="11" priority="2">
      <formula>LEN(TRIM(E4))=0</formula>
    </cfRule>
  </conditionalFormatting>
  <dataValidations count="4">
    <dataValidation type="list" allowBlank="1" showInputMessage="1" showErrorMessage="1" sqref="B40 B20 B24 B28 B32 B36 B16" xr:uid="{00000000-0002-0000-0C00-000000000000}">
      <formula1>"1,2,3,4,5,6,7,8,9,10,11,12,13,14"</formula1>
    </dataValidation>
    <dataValidation type="list" allowBlank="1" showInputMessage="1" showErrorMessage="1" sqref="B6:B9" xr:uid="{00000000-0002-0000-0C00-000001000000}">
      <formula1>"1,2,3,4,5,6,7,8"</formula1>
    </dataValidation>
    <dataValidation type="list" allowBlank="1" showInputMessage="1" showErrorMessage="1" sqref="E4" xr:uid="{00000000-0002-0000-0C00-000002000000}">
      <formula1>"（決算用）"</formula1>
    </dataValidation>
    <dataValidation type="list" allowBlank="1" showInputMessage="1" showErrorMessage="1" sqref="E16:E18 E20:E22 E24:E26 E28:E30 E32:E34 E36:E38 E40" xr:uid="{00000000-0002-0000-0C00-000003000000}">
      <formula1>INDIRECT($D16)</formula1>
    </dataValidation>
  </dataValidations>
  <printOptions horizontalCentered="1"/>
  <pageMargins left="0.78740157480314965" right="0.78740157480314965" top="0.98425196850393704" bottom="0.55118110236220474" header="0.51181102362204722" footer="0.51181102362204722"/>
  <pageSetup paperSize="9" scale="69" orientation="portrait" r:id="rId1"/>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G37"/>
  <sheetViews>
    <sheetView view="pageBreakPreview" zoomScaleNormal="100" zoomScaleSheetLayoutView="100" workbookViewId="0">
      <selection sqref="A1:G1"/>
    </sheetView>
  </sheetViews>
  <sheetFormatPr defaultColWidth="9" defaultRowHeight="13.2"/>
  <cols>
    <col min="1" max="2" width="11.44140625" style="9" customWidth="1"/>
    <col min="3" max="3" width="13.44140625" style="9" customWidth="1"/>
    <col min="4" max="5" width="10.88671875" style="9" customWidth="1"/>
    <col min="6" max="6" width="9.88671875" style="9" customWidth="1"/>
    <col min="7" max="7" width="54.44140625" style="9" customWidth="1"/>
    <col min="8" max="16384" width="9" style="9"/>
  </cols>
  <sheetData>
    <row r="1" spans="1:7">
      <c r="A1" s="884" t="s">
        <v>701</v>
      </c>
      <c r="B1" s="884"/>
      <c r="C1" s="884"/>
      <c r="D1" s="884"/>
      <c r="E1" s="884"/>
      <c r="F1" s="884"/>
      <c r="G1" s="884"/>
    </row>
    <row r="3" spans="1:7" ht="20.100000000000001" customHeight="1">
      <c r="A3" s="885" t="s">
        <v>74</v>
      </c>
      <c r="B3" s="885"/>
      <c r="C3" s="885"/>
      <c r="D3" s="885"/>
      <c r="E3" s="885"/>
      <c r="F3" s="885"/>
      <c r="G3" s="885"/>
    </row>
    <row r="4" spans="1:7" ht="20.100000000000001" customHeight="1">
      <c r="A4" s="876" t="str">
        <f>'収支決算報告書(様式10)'!$B$4</f>
        <v>事業名称：</v>
      </c>
      <c r="B4" s="876"/>
      <c r="C4" s="876"/>
      <c r="D4" s="876"/>
      <c r="E4" s="876"/>
      <c r="F4" s="876"/>
      <c r="G4" s="14"/>
    </row>
    <row r="5" spans="1:7" ht="20.100000000000001" customHeight="1"/>
    <row r="6" spans="1:7" ht="20.100000000000001" customHeight="1">
      <c r="A6" s="886" t="s">
        <v>22</v>
      </c>
      <c r="B6" s="886"/>
      <c r="C6" s="886"/>
      <c r="D6" s="886"/>
      <c r="E6" s="886"/>
      <c r="F6" s="886"/>
      <c r="G6" s="886"/>
    </row>
    <row r="7" spans="1:7" ht="20.100000000000001" customHeight="1">
      <c r="A7" s="335" t="s">
        <v>191</v>
      </c>
      <c r="B7" s="336" t="s">
        <v>75</v>
      </c>
      <c r="C7" s="335" t="s">
        <v>170</v>
      </c>
      <c r="D7" s="337"/>
      <c r="E7" s="337"/>
      <c r="F7" s="337" t="s">
        <v>76</v>
      </c>
      <c r="G7" s="337" t="s">
        <v>77</v>
      </c>
    </row>
    <row r="8" spans="1:7" ht="20.100000000000001" customHeight="1">
      <c r="A8" s="882" t="s">
        <v>109</v>
      </c>
      <c r="B8" s="883"/>
      <c r="C8" s="336"/>
      <c r="D8" s="250"/>
      <c r="E8" s="250"/>
      <c r="F8" s="250"/>
      <c r="G8" s="90"/>
    </row>
    <row r="9" spans="1:7" ht="20.100000000000001" customHeight="1">
      <c r="A9" s="339"/>
      <c r="B9" s="340"/>
      <c r="C9" s="341"/>
      <c r="D9" s="342"/>
      <c r="E9" s="342"/>
      <c r="F9" s="342">
        <f>D9-E9</f>
        <v>0</v>
      </c>
      <c r="G9" s="341"/>
    </row>
    <row r="10" spans="1:7" ht="20.100000000000001" customHeight="1">
      <c r="A10" s="339"/>
      <c r="B10" s="340"/>
      <c r="C10" s="341"/>
      <c r="D10" s="342"/>
      <c r="E10" s="342"/>
      <c r="F10" s="342">
        <f>D10-E10</f>
        <v>0</v>
      </c>
      <c r="G10" s="341"/>
    </row>
    <row r="11" spans="1:7" ht="20.100000000000001" customHeight="1">
      <c r="A11" s="339"/>
      <c r="B11" s="340"/>
      <c r="C11" s="341"/>
      <c r="D11" s="342"/>
      <c r="E11" s="342"/>
      <c r="F11" s="342">
        <f>D11-E11</f>
        <v>0</v>
      </c>
      <c r="G11" s="341"/>
    </row>
    <row r="12" spans="1:7" ht="20.100000000000001" customHeight="1">
      <c r="A12" s="339"/>
      <c r="B12" s="340"/>
      <c r="C12" s="341"/>
      <c r="D12" s="342"/>
      <c r="E12" s="342"/>
      <c r="F12" s="342">
        <f>D12-E12</f>
        <v>0</v>
      </c>
      <c r="G12" s="341"/>
    </row>
    <row r="13" spans="1:7" ht="20.100000000000001" customHeight="1">
      <c r="A13" s="339"/>
      <c r="B13" s="340"/>
      <c r="C13" s="341"/>
      <c r="D13" s="342"/>
      <c r="E13" s="342"/>
      <c r="F13" s="342">
        <f>D13-E13</f>
        <v>0</v>
      </c>
      <c r="G13" s="90"/>
    </row>
    <row r="14" spans="1:7" ht="20.100000000000001" customHeight="1">
      <c r="A14" s="882" t="s">
        <v>82</v>
      </c>
      <c r="B14" s="883"/>
      <c r="C14" s="338"/>
      <c r="D14" s="343"/>
      <c r="E14" s="343"/>
      <c r="F14" s="343"/>
      <c r="G14" s="250"/>
    </row>
    <row r="15" spans="1:7" ht="20.100000000000001" customHeight="1">
      <c r="A15" s="339"/>
      <c r="B15" s="340"/>
      <c r="C15" s="341"/>
      <c r="D15" s="342"/>
      <c r="E15" s="342"/>
      <c r="F15" s="342">
        <f t="shared" ref="F15:F33" si="0">D15-E15</f>
        <v>0</v>
      </c>
      <c r="G15" s="341"/>
    </row>
    <row r="16" spans="1:7" ht="20.100000000000001" customHeight="1">
      <c r="A16" s="339"/>
      <c r="B16" s="340"/>
      <c r="C16" s="341"/>
      <c r="D16" s="342"/>
      <c r="E16" s="342"/>
      <c r="F16" s="342">
        <f t="shared" si="0"/>
        <v>0</v>
      </c>
      <c r="G16" s="341"/>
    </row>
    <row r="17" spans="1:7" ht="20.100000000000001" customHeight="1">
      <c r="A17" s="339"/>
      <c r="B17" s="340"/>
      <c r="C17" s="341"/>
      <c r="D17" s="342"/>
      <c r="E17" s="342"/>
      <c r="F17" s="342">
        <f t="shared" si="0"/>
        <v>0</v>
      </c>
      <c r="G17" s="341"/>
    </row>
    <row r="18" spans="1:7" ht="20.100000000000001" customHeight="1">
      <c r="A18" s="339"/>
      <c r="B18" s="340"/>
      <c r="C18" s="341"/>
      <c r="D18" s="342"/>
      <c r="E18" s="342"/>
      <c r="F18" s="342">
        <f t="shared" si="0"/>
        <v>0</v>
      </c>
      <c r="G18" s="341"/>
    </row>
    <row r="19" spans="1:7" ht="20.100000000000001" customHeight="1">
      <c r="A19" s="339"/>
      <c r="B19" s="340"/>
      <c r="C19" s="341"/>
      <c r="D19" s="342"/>
      <c r="E19" s="342"/>
      <c r="F19" s="342">
        <f t="shared" si="0"/>
        <v>0</v>
      </c>
      <c r="G19" s="341"/>
    </row>
    <row r="20" spans="1:7" ht="20.100000000000001" customHeight="1">
      <c r="A20" s="339"/>
      <c r="B20" s="340"/>
      <c r="C20" s="341"/>
      <c r="D20" s="342"/>
      <c r="E20" s="342"/>
      <c r="F20" s="342">
        <f t="shared" si="0"/>
        <v>0</v>
      </c>
      <c r="G20" s="341"/>
    </row>
    <row r="21" spans="1:7" ht="20.100000000000001" customHeight="1">
      <c r="A21" s="339"/>
      <c r="B21" s="340"/>
      <c r="C21" s="341"/>
      <c r="D21" s="342"/>
      <c r="E21" s="342"/>
      <c r="F21" s="342">
        <f t="shared" si="0"/>
        <v>0</v>
      </c>
      <c r="G21" s="341"/>
    </row>
    <row r="22" spans="1:7" ht="20.100000000000001" customHeight="1">
      <c r="A22" s="339"/>
      <c r="B22" s="340"/>
      <c r="C22" s="341"/>
      <c r="D22" s="342"/>
      <c r="E22" s="342"/>
      <c r="F22" s="342">
        <f t="shared" si="0"/>
        <v>0</v>
      </c>
      <c r="G22" s="341"/>
    </row>
    <row r="23" spans="1:7" ht="20.100000000000001" customHeight="1">
      <c r="A23" s="339"/>
      <c r="B23" s="340"/>
      <c r="C23" s="341"/>
      <c r="D23" s="342"/>
      <c r="E23" s="342"/>
      <c r="F23" s="342">
        <f t="shared" si="0"/>
        <v>0</v>
      </c>
      <c r="G23" s="341"/>
    </row>
    <row r="24" spans="1:7" ht="20.100000000000001" customHeight="1">
      <c r="A24" s="339"/>
      <c r="B24" s="340"/>
      <c r="C24" s="341"/>
      <c r="D24" s="342"/>
      <c r="E24" s="342"/>
      <c r="F24" s="342">
        <f t="shared" si="0"/>
        <v>0</v>
      </c>
      <c r="G24" s="341"/>
    </row>
    <row r="25" spans="1:7" ht="20.100000000000001" customHeight="1">
      <c r="A25" s="339"/>
      <c r="B25" s="340"/>
      <c r="C25" s="341"/>
      <c r="D25" s="342"/>
      <c r="E25" s="342"/>
      <c r="F25" s="342">
        <f t="shared" si="0"/>
        <v>0</v>
      </c>
      <c r="G25" s="341"/>
    </row>
    <row r="26" spans="1:7" ht="20.100000000000001" customHeight="1">
      <c r="A26" s="339"/>
      <c r="B26" s="340"/>
      <c r="C26" s="341"/>
      <c r="D26" s="342"/>
      <c r="E26" s="342"/>
      <c r="F26" s="342">
        <f t="shared" si="0"/>
        <v>0</v>
      </c>
      <c r="G26" s="341"/>
    </row>
    <row r="27" spans="1:7" ht="20.100000000000001" customHeight="1">
      <c r="A27" s="339"/>
      <c r="B27" s="340"/>
      <c r="C27" s="341"/>
      <c r="D27" s="342"/>
      <c r="E27" s="342"/>
      <c r="F27" s="342">
        <f t="shared" si="0"/>
        <v>0</v>
      </c>
      <c r="G27" s="341"/>
    </row>
    <row r="28" spans="1:7" ht="20.100000000000001" customHeight="1">
      <c r="A28" s="339"/>
      <c r="B28" s="340"/>
      <c r="C28" s="341"/>
      <c r="D28" s="342"/>
      <c r="E28" s="342"/>
      <c r="F28" s="342">
        <f t="shared" si="0"/>
        <v>0</v>
      </c>
      <c r="G28" s="341"/>
    </row>
    <row r="29" spans="1:7" ht="20.100000000000001" customHeight="1">
      <c r="A29" s="339"/>
      <c r="B29" s="340"/>
      <c r="C29" s="341"/>
      <c r="D29" s="342"/>
      <c r="E29" s="342"/>
      <c r="F29" s="342">
        <f t="shared" si="0"/>
        <v>0</v>
      </c>
      <c r="G29" s="341"/>
    </row>
    <row r="30" spans="1:7" ht="20.100000000000001" customHeight="1">
      <c r="A30" s="339"/>
      <c r="B30" s="340"/>
      <c r="C30" s="341"/>
      <c r="D30" s="342"/>
      <c r="E30" s="342"/>
      <c r="F30" s="342">
        <f t="shared" si="0"/>
        <v>0</v>
      </c>
      <c r="G30" s="341"/>
    </row>
    <row r="31" spans="1:7" ht="20.100000000000001" customHeight="1">
      <c r="A31" s="339"/>
      <c r="B31" s="340"/>
      <c r="C31" s="341"/>
      <c r="D31" s="342"/>
      <c r="E31" s="342"/>
      <c r="F31" s="342">
        <f t="shared" si="0"/>
        <v>0</v>
      </c>
      <c r="G31" s="341"/>
    </row>
    <row r="32" spans="1:7" ht="20.100000000000001" customHeight="1">
      <c r="A32" s="339"/>
      <c r="B32" s="340"/>
      <c r="C32" s="341"/>
      <c r="D32" s="342"/>
      <c r="E32" s="342"/>
      <c r="F32" s="342">
        <f t="shared" si="0"/>
        <v>0</v>
      </c>
      <c r="G32" s="341"/>
    </row>
    <row r="33" spans="1:7" ht="20.100000000000001" customHeight="1">
      <c r="A33" s="344"/>
      <c r="B33" s="345"/>
      <c r="C33" s="90"/>
      <c r="D33" s="89"/>
      <c r="E33" s="89"/>
      <c r="F33" s="89">
        <f t="shared" si="0"/>
        <v>0</v>
      </c>
      <c r="G33" s="90"/>
    </row>
    <row r="35" spans="1:7">
      <c r="A35" s="12" t="s">
        <v>784</v>
      </c>
    </row>
    <row r="36" spans="1:7">
      <c r="A36" s="12" t="s">
        <v>785</v>
      </c>
    </row>
    <row r="37" spans="1:7">
      <c r="A37" s="12" t="s">
        <v>786</v>
      </c>
      <c r="B37" s="10"/>
    </row>
  </sheetData>
  <mergeCells count="6">
    <mergeCell ref="A8:B8"/>
    <mergeCell ref="A14:B14"/>
    <mergeCell ref="A1:G1"/>
    <mergeCell ref="A3:G3"/>
    <mergeCell ref="A6:G6"/>
    <mergeCell ref="A4:F4"/>
  </mergeCells>
  <phoneticPr fontId="6"/>
  <conditionalFormatting sqref="D7:E7">
    <cfRule type="containsBlanks" dxfId="10" priority="1">
      <formula>LEN(TRIM(D7))=0</formula>
    </cfRule>
  </conditionalFormatting>
  <dataValidations count="2">
    <dataValidation type="list" allowBlank="1" showInputMessage="1" showErrorMessage="1" sqref="D7" xr:uid="{00000000-0002-0000-0D00-000000000000}">
      <formula1>"予算額,修正予算額,補正予算額"</formula1>
    </dataValidation>
    <dataValidation type="list" allowBlank="1" showInputMessage="1" showErrorMessage="1" sqref="E7" xr:uid="{00000000-0002-0000-0D00-000001000000}">
      <formula1>"承認済予算額,決算額"</formula1>
    </dataValidation>
  </dataValidations>
  <printOptions horizontalCentered="1"/>
  <pageMargins left="0.78740157480314965" right="0.78740157480314965" top="0.98425196850393704" bottom="0.98425196850393704" header="0.51181102362204722" footer="0.51181102362204722"/>
  <pageSetup paperSize="9" scale="70" orientation="portrait" r:id="rId1"/>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F85F96-D074-474B-A0E2-328847A1FB8B}">
  <sheetPr>
    <pageSetUpPr fitToPage="1"/>
  </sheetPr>
  <dimension ref="A1:G38"/>
  <sheetViews>
    <sheetView view="pageBreakPreview" zoomScaleNormal="100" zoomScaleSheetLayoutView="100" workbookViewId="0"/>
  </sheetViews>
  <sheetFormatPr defaultColWidth="13" defaultRowHeight="13.2"/>
  <cols>
    <col min="1" max="1" width="18.88671875" style="9" customWidth="1"/>
    <col min="2" max="5" width="13.88671875" style="9" customWidth="1"/>
    <col min="6" max="16384" width="13" style="9"/>
  </cols>
  <sheetData>
    <row r="1" spans="1:7">
      <c r="A1" s="10"/>
      <c r="B1" s="10"/>
      <c r="C1" s="10"/>
      <c r="D1" s="10"/>
      <c r="E1" s="10"/>
      <c r="G1" s="11" t="s">
        <v>862</v>
      </c>
    </row>
    <row r="2" spans="1:7" ht="20.100000000000001" customHeight="1">
      <c r="A2" s="887" t="s">
        <v>767</v>
      </c>
      <c r="B2" s="887"/>
      <c r="C2" s="887"/>
      <c r="D2" s="887"/>
      <c r="E2" s="887"/>
      <c r="F2" s="887"/>
    </row>
    <row r="3" spans="1:7">
      <c r="A3" s="10"/>
      <c r="B3" s="10"/>
      <c r="C3" s="10"/>
      <c r="D3" s="10"/>
      <c r="E3" s="10"/>
    </row>
    <row r="4" spans="1:7">
      <c r="A4" s="888" t="s">
        <v>354</v>
      </c>
      <c r="B4" s="889"/>
      <c r="C4" s="889"/>
      <c r="D4" s="889"/>
      <c r="E4" s="889"/>
    </row>
    <row r="5" spans="1:7">
      <c r="A5" s="10"/>
      <c r="B5" s="10"/>
      <c r="C5" s="10"/>
      <c r="D5" s="10"/>
      <c r="E5" s="10"/>
    </row>
    <row r="6" spans="1:7" ht="13.8" thickBot="1">
      <c r="A6" s="10" t="s">
        <v>702</v>
      </c>
      <c r="B6" s="10"/>
      <c r="C6" s="10"/>
      <c r="D6" s="10"/>
      <c r="E6" s="10"/>
      <c r="F6" s="11" t="s">
        <v>22</v>
      </c>
    </row>
    <row r="7" spans="1:7" ht="26.4">
      <c r="A7" s="16" t="s">
        <v>120</v>
      </c>
      <c r="B7" s="549" t="s">
        <v>863</v>
      </c>
      <c r="C7" s="298" t="s">
        <v>736</v>
      </c>
      <c r="D7" s="132" t="s">
        <v>710</v>
      </c>
      <c r="E7" s="132" t="s">
        <v>719</v>
      </c>
      <c r="F7" s="132" t="s">
        <v>726</v>
      </c>
    </row>
    <row r="8" spans="1:7" ht="20.100000000000001" customHeight="1">
      <c r="A8" s="133" t="s">
        <v>110</v>
      </c>
      <c r="B8" s="168">
        <f>SUM(C8:C8)</f>
        <v>0</v>
      </c>
      <c r="C8" s="131"/>
      <c r="D8" s="393"/>
      <c r="E8" s="394"/>
      <c r="F8" s="393"/>
    </row>
    <row r="9" spans="1:7" ht="20.100000000000001" customHeight="1">
      <c r="A9" s="133" t="s">
        <v>111</v>
      </c>
      <c r="B9" s="168">
        <f>SUM(E9)</f>
        <v>0</v>
      </c>
      <c r="C9" s="393"/>
      <c r="D9" s="393"/>
      <c r="E9" s="131"/>
      <c r="F9" s="393"/>
    </row>
    <row r="10" spans="1:7" ht="20.100000000000001" customHeight="1">
      <c r="A10" s="133" t="s">
        <v>112</v>
      </c>
      <c r="B10" s="168">
        <f>SUM(E10)</f>
        <v>0</v>
      </c>
      <c r="C10" s="393"/>
      <c r="D10" s="393"/>
      <c r="E10" s="131"/>
      <c r="F10" s="393"/>
    </row>
    <row r="11" spans="1:7" ht="20.100000000000001" customHeight="1">
      <c r="A11" s="133" t="s">
        <v>113</v>
      </c>
      <c r="B11" s="168">
        <f>SUM(C11:F11)</f>
        <v>0</v>
      </c>
      <c r="C11" s="131"/>
      <c r="D11" s="393"/>
      <c r="E11" s="131"/>
      <c r="F11" s="393"/>
    </row>
    <row r="12" spans="1:7" ht="20.100000000000001" customHeight="1">
      <c r="A12" s="133" t="s">
        <v>114</v>
      </c>
      <c r="B12" s="168">
        <f>SUM(C12:C12)</f>
        <v>0</v>
      </c>
      <c r="C12" s="131"/>
      <c r="D12" s="393"/>
      <c r="E12" s="393"/>
      <c r="F12" s="393"/>
    </row>
    <row r="13" spans="1:7" ht="20.100000000000001" customHeight="1">
      <c r="A13" s="133" t="s">
        <v>115</v>
      </c>
      <c r="B13" s="168">
        <f>SUM(C13:C13)</f>
        <v>0</v>
      </c>
      <c r="C13" s="131"/>
      <c r="D13" s="393"/>
      <c r="E13" s="393"/>
      <c r="F13" s="393"/>
    </row>
    <row r="14" spans="1:7" ht="20.100000000000001" customHeight="1">
      <c r="A14" s="133" t="s">
        <v>116</v>
      </c>
      <c r="B14" s="168">
        <f>SUM(F14)</f>
        <v>0</v>
      </c>
      <c r="C14" s="393"/>
      <c r="D14" s="393"/>
      <c r="E14" s="393"/>
      <c r="F14" s="131"/>
    </row>
    <row r="15" spans="1:7" ht="20.100000000000001" customHeight="1" thickBot="1">
      <c r="A15" s="134" t="s">
        <v>117</v>
      </c>
      <c r="B15" s="169">
        <f>SUM(C15:F15)</f>
        <v>0</v>
      </c>
      <c r="C15" s="170"/>
      <c r="D15" s="170"/>
      <c r="E15" s="170"/>
      <c r="F15" s="170"/>
    </row>
    <row r="16" spans="1:7" ht="20.100000000000001" customHeight="1" thickTop="1" thickBot="1">
      <c r="A16" s="133" t="s">
        <v>106</v>
      </c>
      <c r="B16" s="171">
        <f>SUM(B8:B15)</f>
        <v>0</v>
      </c>
      <c r="C16" s="131">
        <f>SUM(C8:C15)</f>
        <v>0</v>
      </c>
      <c r="D16" s="131">
        <f>SUM(D8:D15)</f>
        <v>0</v>
      </c>
      <c r="E16" s="131">
        <f>SUM(E8:E15)</f>
        <v>0</v>
      </c>
      <c r="F16" s="131">
        <f>SUM(F8:F15)</f>
        <v>0</v>
      </c>
    </row>
    <row r="17" spans="1:7">
      <c r="A17" s="10"/>
      <c r="B17" s="10"/>
      <c r="C17" s="10"/>
      <c r="D17" s="10"/>
      <c r="E17" s="10"/>
    </row>
    <row r="18" spans="1:7" ht="13.8" thickBot="1">
      <c r="A18" s="10" t="s">
        <v>711</v>
      </c>
      <c r="B18" s="10"/>
      <c r="C18" s="10"/>
      <c r="D18" s="10"/>
      <c r="F18" s="11" t="s">
        <v>22</v>
      </c>
    </row>
    <row r="19" spans="1:7" ht="26.4">
      <c r="A19" s="16" t="s">
        <v>120</v>
      </c>
      <c r="B19" s="549" t="s">
        <v>864</v>
      </c>
      <c r="C19" s="298" t="s">
        <v>737</v>
      </c>
      <c r="D19" s="298" t="s">
        <v>865</v>
      </c>
      <c r="E19" s="540" t="s">
        <v>821</v>
      </c>
      <c r="F19" s="540" t="s">
        <v>866</v>
      </c>
      <c r="G19" s="540" t="s">
        <v>867</v>
      </c>
    </row>
    <row r="20" spans="1:7" ht="20.100000000000001" customHeight="1">
      <c r="A20" s="135" t="s">
        <v>6</v>
      </c>
      <c r="B20" s="172">
        <f t="shared" ref="B20:B32" si="0">SUM(C20:G20)</f>
        <v>0</v>
      </c>
      <c r="C20" s="173"/>
      <c r="D20" s="173"/>
      <c r="E20" s="174"/>
      <c r="F20" s="174"/>
      <c r="G20" s="174"/>
    </row>
    <row r="21" spans="1:7" ht="20.100000000000001" customHeight="1">
      <c r="A21" s="135" t="s">
        <v>200</v>
      </c>
      <c r="B21" s="172">
        <f t="shared" si="0"/>
        <v>0</v>
      </c>
      <c r="C21" s="173"/>
      <c r="D21" s="173"/>
      <c r="E21" s="174"/>
      <c r="F21" s="174"/>
      <c r="G21" s="174"/>
    </row>
    <row r="22" spans="1:7" ht="20.100000000000001" customHeight="1">
      <c r="A22" s="135" t="s">
        <v>7</v>
      </c>
      <c r="B22" s="172">
        <f t="shared" si="0"/>
        <v>0</v>
      </c>
      <c r="C22" s="173"/>
      <c r="D22" s="173"/>
      <c r="E22" s="174"/>
      <c r="F22" s="174"/>
      <c r="G22" s="174"/>
    </row>
    <row r="23" spans="1:7" ht="20.100000000000001" customHeight="1">
      <c r="A23" s="135" t="s">
        <v>8</v>
      </c>
      <c r="B23" s="172">
        <f t="shared" si="0"/>
        <v>0</v>
      </c>
      <c r="C23" s="173"/>
      <c r="D23" s="173"/>
      <c r="E23" s="174"/>
      <c r="F23" s="174"/>
      <c r="G23" s="174"/>
    </row>
    <row r="24" spans="1:7" ht="20.100000000000001" customHeight="1">
      <c r="A24" s="135" t="s">
        <v>9</v>
      </c>
      <c r="B24" s="172">
        <f t="shared" si="0"/>
        <v>0</v>
      </c>
      <c r="C24" s="173"/>
      <c r="D24" s="173"/>
      <c r="E24" s="174"/>
      <c r="F24" s="174"/>
      <c r="G24" s="174"/>
    </row>
    <row r="25" spans="1:7" ht="20.100000000000001" customHeight="1">
      <c r="A25" s="135" t="s">
        <v>10</v>
      </c>
      <c r="B25" s="172">
        <f t="shared" si="0"/>
        <v>0</v>
      </c>
      <c r="C25" s="173"/>
      <c r="D25" s="173"/>
      <c r="E25" s="174"/>
      <c r="F25" s="174"/>
      <c r="G25" s="174"/>
    </row>
    <row r="26" spans="1:7" ht="20.100000000000001" customHeight="1">
      <c r="A26" s="135" t="s">
        <v>11</v>
      </c>
      <c r="B26" s="172">
        <f t="shared" si="0"/>
        <v>0</v>
      </c>
      <c r="C26" s="173"/>
      <c r="D26" s="173"/>
      <c r="E26" s="174"/>
      <c r="F26" s="174"/>
      <c r="G26" s="174"/>
    </row>
    <row r="27" spans="1:7" ht="20.100000000000001" customHeight="1">
      <c r="A27" s="135" t="s">
        <v>121</v>
      </c>
      <c r="B27" s="172">
        <f t="shared" si="0"/>
        <v>0</v>
      </c>
      <c r="C27" s="173"/>
      <c r="D27" s="173"/>
      <c r="E27" s="174"/>
      <c r="F27" s="174"/>
      <c r="G27" s="174"/>
    </row>
    <row r="28" spans="1:7" ht="20.100000000000001" customHeight="1">
      <c r="A28" s="135" t="s">
        <v>13</v>
      </c>
      <c r="B28" s="172">
        <f t="shared" si="0"/>
        <v>0</v>
      </c>
      <c r="C28" s="173"/>
      <c r="D28" s="173"/>
      <c r="E28" s="174"/>
      <c r="F28" s="174"/>
      <c r="G28" s="174"/>
    </row>
    <row r="29" spans="1:7" ht="20.100000000000001" customHeight="1">
      <c r="A29" s="135" t="s">
        <v>14</v>
      </c>
      <c r="B29" s="172">
        <f t="shared" si="0"/>
        <v>0</v>
      </c>
      <c r="C29" s="173"/>
      <c r="D29" s="173"/>
      <c r="E29" s="174"/>
      <c r="F29" s="174"/>
      <c r="G29" s="174"/>
    </row>
    <row r="30" spans="1:7" ht="20.100000000000001" customHeight="1">
      <c r="A30" s="135" t="s">
        <v>15</v>
      </c>
      <c r="B30" s="172">
        <f t="shared" si="0"/>
        <v>0</v>
      </c>
      <c r="C30" s="393"/>
      <c r="D30" s="393"/>
      <c r="E30" s="393"/>
      <c r="F30" s="393"/>
      <c r="G30" s="174"/>
    </row>
    <row r="31" spans="1:7" ht="20.100000000000001" customHeight="1">
      <c r="A31" s="135" t="s">
        <v>16</v>
      </c>
      <c r="B31" s="172">
        <f t="shared" si="0"/>
        <v>0</v>
      </c>
      <c r="C31" s="173"/>
      <c r="D31" s="173"/>
      <c r="E31" s="174"/>
      <c r="F31" s="174"/>
      <c r="G31" s="174"/>
    </row>
    <row r="32" spans="1:7" ht="20.100000000000001" customHeight="1" thickBot="1">
      <c r="A32" s="134" t="s">
        <v>17</v>
      </c>
      <c r="B32" s="172">
        <f t="shared" si="0"/>
        <v>0</v>
      </c>
      <c r="C32" s="170"/>
      <c r="D32" s="170"/>
      <c r="E32" s="175"/>
      <c r="F32" s="175"/>
      <c r="G32" s="175"/>
    </row>
    <row r="33" spans="1:7" ht="20.100000000000001" customHeight="1" thickTop="1" thickBot="1">
      <c r="A33" s="133" t="s">
        <v>118</v>
      </c>
      <c r="B33" s="171">
        <f t="shared" ref="B33:G33" si="1">SUM(B20:B32)</f>
        <v>0</v>
      </c>
      <c r="C33" s="131">
        <f t="shared" si="1"/>
        <v>0</v>
      </c>
      <c r="D33" s="131">
        <f t="shared" si="1"/>
        <v>0</v>
      </c>
      <c r="E33" s="131">
        <f t="shared" si="1"/>
        <v>0</v>
      </c>
      <c r="F33" s="131">
        <f t="shared" si="1"/>
        <v>0</v>
      </c>
      <c r="G33" s="131">
        <f t="shared" si="1"/>
        <v>0</v>
      </c>
    </row>
    <row r="34" spans="1:7" ht="6" customHeight="1" thickBot="1">
      <c r="A34" s="136"/>
      <c r="B34" s="176"/>
      <c r="C34" s="176"/>
      <c r="D34" s="10"/>
      <c r="E34" s="10"/>
    </row>
    <row r="35" spans="1:7" ht="20.100000000000001" customHeight="1" thickBot="1">
      <c r="A35" s="137" t="s">
        <v>236</v>
      </c>
      <c r="B35" s="550">
        <f>B16-B33</f>
        <v>0</v>
      </c>
      <c r="C35" s="176"/>
      <c r="D35" s="10"/>
      <c r="E35" s="10"/>
    </row>
    <row r="36" spans="1:7" ht="6.75" customHeight="1">
      <c r="A36" s="10"/>
      <c r="B36" s="10"/>
      <c r="C36" s="10"/>
      <c r="D36" s="10"/>
      <c r="E36" s="10"/>
    </row>
    <row r="37" spans="1:7" ht="12.6" customHeight="1">
      <c r="A37" s="10" t="s">
        <v>868</v>
      </c>
      <c r="B37" s="10"/>
      <c r="C37" s="10"/>
      <c r="D37" s="10"/>
      <c r="E37" s="10"/>
    </row>
    <row r="38" spans="1:7">
      <c r="A38" s="10" t="s">
        <v>122</v>
      </c>
      <c r="B38" s="10"/>
      <c r="C38" s="10"/>
      <c r="D38" s="10"/>
      <c r="E38" s="10"/>
    </row>
  </sheetData>
  <mergeCells count="2">
    <mergeCell ref="A2:F2"/>
    <mergeCell ref="A4:E4"/>
  </mergeCells>
  <phoneticPr fontId="6"/>
  <printOptions horizontalCentered="1"/>
  <pageMargins left="0.78740157480314965" right="0.78740157480314965" top="0.98425196850393704" bottom="0.98425196850393704" header="0.51181102362204722" footer="0.51181102362204722"/>
  <pageSetup paperSize="9" scale="86" orientation="portrait" r:id="rId1"/>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ransitionEvaluation="1">
    <pageSetUpPr fitToPage="1"/>
  </sheetPr>
  <dimension ref="A1:G35"/>
  <sheetViews>
    <sheetView view="pageBreakPreview" zoomScaleNormal="100" zoomScaleSheetLayoutView="100" workbookViewId="0"/>
  </sheetViews>
  <sheetFormatPr defaultColWidth="9" defaultRowHeight="13.2"/>
  <cols>
    <col min="1" max="1" width="3.88671875" style="9" customWidth="1"/>
    <col min="2" max="2" width="18.88671875" style="9" customWidth="1"/>
    <col min="3" max="6" width="15.88671875" style="9" customWidth="1"/>
    <col min="7" max="7" width="11.109375" style="9" customWidth="1"/>
    <col min="8" max="16384" width="9" style="9"/>
  </cols>
  <sheetData>
    <row r="1" spans="1:7" ht="21">
      <c r="A1" s="252"/>
      <c r="B1" s="10"/>
      <c r="C1" s="10"/>
      <c r="D1" s="10"/>
      <c r="E1" s="10"/>
      <c r="F1" s="11" t="s">
        <v>703</v>
      </c>
      <c r="G1" s="10"/>
    </row>
    <row r="2" spans="1:7" ht="24" customHeight="1">
      <c r="A2" s="890"/>
      <c r="B2" s="890"/>
      <c r="C2" s="890"/>
      <c r="D2" s="890"/>
      <c r="E2" s="890"/>
      <c r="F2" s="890"/>
      <c r="G2" s="10"/>
    </row>
    <row r="3" spans="1:7" ht="9.75" customHeight="1">
      <c r="A3" s="192"/>
      <c r="B3" s="192"/>
      <c r="C3" s="192"/>
      <c r="D3" s="192"/>
      <c r="E3" s="192"/>
      <c r="F3" s="192"/>
      <c r="G3" s="10"/>
    </row>
    <row r="4" spans="1:7" ht="16.5" customHeight="1">
      <c r="A4" s="192"/>
      <c r="B4" s="759" t="str">
        <f>'収益・費用明細書-修正・補正(様式15)'!C2</f>
        <v>事業名称：</v>
      </c>
      <c r="C4" s="759"/>
      <c r="D4" s="759"/>
      <c r="E4" s="759"/>
      <c r="F4" s="759"/>
      <c r="G4" s="10"/>
    </row>
    <row r="5" spans="1:7">
      <c r="A5" s="10"/>
      <c r="B5" s="10"/>
      <c r="C5" s="10"/>
      <c r="D5" s="10"/>
      <c r="E5" s="10"/>
      <c r="F5" s="11" t="s">
        <v>197</v>
      </c>
      <c r="G5" s="10"/>
    </row>
    <row r="6" spans="1:7" ht="20.100000000000001" customHeight="1">
      <c r="A6" s="35"/>
      <c r="B6" s="36" t="s">
        <v>198</v>
      </c>
      <c r="C6" s="64"/>
      <c r="D6" s="36" t="s">
        <v>128</v>
      </c>
      <c r="E6" s="36" t="s">
        <v>52</v>
      </c>
      <c r="F6" s="36" t="s">
        <v>73</v>
      </c>
      <c r="G6" s="10"/>
    </row>
    <row r="7" spans="1:7" ht="20.100000000000001" customHeight="1">
      <c r="A7" s="16"/>
      <c r="B7" s="38" t="s">
        <v>97</v>
      </c>
      <c r="C7" s="39"/>
      <c r="D7" s="39"/>
      <c r="E7" s="39"/>
      <c r="F7" s="40"/>
      <c r="G7" s="10"/>
    </row>
    <row r="8" spans="1:7" ht="20.100000000000001" customHeight="1">
      <c r="A8" s="27">
        <v>1</v>
      </c>
      <c r="B8" s="41" t="s">
        <v>90</v>
      </c>
      <c r="C8" s="46">
        <f>IFERROR(VLOOKUP(B8,'収益・費用明細書-修正・補正(様式15)'!$D$6:$I$15,4,FALSE),0)</f>
        <v>0</v>
      </c>
      <c r="D8" s="46">
        <f>IFERROR(VLOOKUP(B8,'収益・費用明細書-修正・補正(様式15)'!$D$6:$I$15,5,FALSE),0)</f>
        <v>0</v>
      </c>
      <c r="E8" s="46">
        <f t="shared" ref="E8:E15" si="0">C8-D8</f>
        <v>0</v>
      </c>
      <c r="F8" s="23"/>
      <c r="G8" s="10"/>
    </row>
    <row r="9" spans="1:7" ht="20.100000000000001" customHeight="1">
      <c r="A9" s="27">
        <v>2</v>
      </c>
      <c r="B9" s="41" t="s">
        <v>91</v>
      </c>
      <c r="C9" s="46">
        <f>IFERROR(VLOOKUP(B9,'収益・費用明細書-修正・補正(様式15)'!$D$6:$I$15,4,FALSE),0)</f>
        <v>0</v>
      </c>
      <c r="D9" s="46">
        <f>IFERROR(VLOOKUP(B9,'収益・費用明細書-修正・補正(様式15)'!$D$6:$I$15,5,FALSE),0)</f>
        <v>0</v>
      </c>
      <c r="E9" s="46">
        <f t="shared" si="0"/>
        <v>0</v>
      </c>
      <c r="F9" s="23"/>
      <c r="G9" s="10"/>
    </row>
    <row r="10" spans="1:7" ht="20.100000000000001" customHeight="1">
      <c r="A10" s="27">
        <v>3</v>
      </c>
      <c r="B10" s="41" t="s">
        <v>71</v>
      </c>
      <c r="C10" s="46">
        <f>IFERROR(VLOOKUP(B10,'収益・費用明細書-修正・補正(様式15)'!$D$6:$I$15,4,FALSE),0)</f>
        <v>0</v>
      </c>
      <c r="D10" s="46">
        <f>IFERROR(VLOOKUP(B10,'収益・費用明細書-修正・補正(様式15)'!$D$6:$I$15,5,FALSE),0)</f>
        <v>0</v>
      </c>
      <c r="E10" s="46">
        <f t="shared" si="0"/>
        <v>0</v>
      </c>
      <c r="F10" s="23"/>
      <c r="G10" s="10"/>
    </row>
    <row r="11" spans="1:7" ht="20.100000000000001" customHeight="1">
      <c r="A11" s="27">
        <v>4</v>
      </c>
      <c r="B11" s="41" t="s">
        <v>72</v>
      </c>
      <c r="C11" s="46">
        <f>IFERROR(VLOOKUP(B11,'収益・費用明細書-修正・補正(様式15)'!$D$6:$I$15,4,FALSE),0)</f>
        <v>0</v>
      </c>
      <c r="D11" s="46">
        <f>IFERROR(VLOOKUP(B11,'収益・費用明細書-修正・補正(様式15)'!$D$6:$I$15,5,FALSE),0)</f>
        <v>0</v>
      </c>
      <c r="E11" s="46">
        <f t="shared" si="0"/>
        <v>0</v>
      </c>
      <c r="F11" s="23"/>
      <c r="G11" s="10"/>
    </row>
    <row r="12" spans="1:7" ht="20.100000000000001" customHeight="1">
      <c r="A12" s="27">
        <v>5</v>
      </c>
      <c r="B12" s="41" t="s">
        <v>92</v>
      </c>
      <c r="C12" s="46">
        <f>IFERROR(VLOOKUP(B12,'収益・費用明細書-修正・補正(様式15)'!$D$6:$I$15,4,FALSE),0)</f>
        <v>0</v>
      </c>
      <c r="D12" s="46">
        <f>IFERROR(VLOOKUP(B12,'収益・費用明細書-修正・補正(様式15)'!$D$6:$I$15,5,FALSE),0)</f>
        <v>0</v>
      </c>
      <c r="E12" s="46">
        <f t="shared" si="0"/>
        <v>0</v>
      </c>
      <c r="F12" s="23"/>
      <c r="G12" s="10"/>
    </row>
    <row r="13" spans="1:7" ht="20.100000000000001" customHeight="1">
      <c r="A13" s="27">
        <v>6</v>
      </c>
      <c r="B13" s="41" t="s">
        <v>93</v>
      </c>
      <c r="C13" s="46">
        <f>IFERROR(VLOOKUP(B13,'収益・費用明細書-修正・補正(様式15)'!$D$6:$I$15,4,FALSE),0)</f>
        <v>0</v>
      </c>
      <c r="D13" s="46">
        <f>IFERROR(VLOOKUP(B13,'収益・費用明細書-修正・補正(様式15)'!$D$6:$I$15,5,FALSE),0)</f>
        <v>0</v>
      </c>
      <c r="E13" s="46">
        <f t="shared" si="0"/>
        <v>0</v>
      </c>
      <c r="F13" s="23"/>
      <c r="G13" s="10"/>
    </row>
    <row r="14" spans="1:7" ht="20.100000000000001" customHeight="1">
      <c r="A14" s="27">
        <v>7</v>
      </c>
      <c r="B14" s="41" t="s">
        <v>94</v>
      </c>
      <c r="C14" s="46">
        <f>IFERROR(VLOOKUP(B14,'収益・費用明細書-修正・補正(様式15)'!$D$6:$I$15,4,FALSE),0)</f>
        <v>0</v>
      </c>
      <c r="D14" s="46">
        <f>IFERROR(VLOOKUP(B14,'収益・費用明細書-修正・補正(様式15)'!$D$6:$I$15,5,FALSE),0)</f>
        <v>0</v>
      </c>
      <c r="E14" s="46">
        <f t="shared" si="0"/>
        <v>0</v>
      </c>
      <c r="F14" s="23"/>
      <c r="G14" s="10"/>
    </row>
    <row r="15" spans="1:7" ht="20.100000000000001" customHeight="1">
      <c r="A15" s="27">
        <v>8</v>
      </c>
      <c r="B15" s="41" t="s">
        <v>95</v>
      </c>
      <c r="C15" s="46">
        <f>IFERROR(VLOOKUP(B15,'収益・費用明細書-修正・補正(様式15)'!$D$6:$I$15,4,FALSE),0)</f>
        <v>0</v>
      </c>
      <c r="D15" s="46">
        <f>IFERROR(VLOOKUP(B15,'収益・費用明細書-修正・補正(様式15)'!$D$6:$I$15,5,FALSE),0)</f>
        <v>0</v>
      </c>
      <c r="E15" s="46">
        <f t="shared" si="0"/>
        <v>0</v>
      </c>
      <c r="F15" s="23"/>
      <c r="G15" s="10"/>
    </row>
    <row r="16" spans="1:7" ht="20.100000000000001" customHeight="1">
      <c r="A16" s="42"/>
      <c r="B16" s="43" t="s">
        <v>96</v>
      </c>
      <c r="C16" s="65">
        <f>SUM(C8:C15)</f>
        <v>0</v>
      </c>
      <c r="D16" s="65">
        <f>SUM(D8:D15)</f>
        <v>0</v>
      </c>
      <c r="E16" s="65">
        <f>SUM(E8:E15)</f>
        <v>0</v>
      </c>
      <c r="F16" s="19"/>
      <c r="G16" s="10"/>
    </row>
    <row r="17" spans="1:7" ht="20.100000000000001" customHeight="1">
      <c r="A17" s="16"/>
      <c r="B17" s="38" t="s">
        <v>98</v>
      </c>
      <c r="C17" s="66"/>
      <c r="D17" s="66"/>
      <c r="E17" s="66"/>
      <c r="F17" s="40"/>
      <c r="G17" s="10"/>
    </row>
    <row r="18" spans="1:7" ht="20.100000000000001" customHeight="1">
      <c r="A18" s="27">
        <v>1</v>
      </c>
      <c r="B18" s="41" t="s">
        <v>199</v>
      </c>
      <c r="C18" s="46">
        <f t="array" ref="C18">IFERROR(INDEX('収益・費用明細書-修正・補正(様式15)'!$D$1:$G$3000,MATCH(B18&amp;"　小　　　　計",'収益・費用明細書-修正・補正(様式15)'!$D$1:$D$3000&amp;'収益・費用明細書-修正・補正(様式15)'!$F$1:$F$3000,0),4),0)</f>
        <v>0</v>
      </c>
      <c r="D18" s="46">
        <f t="array" ref="D18">IFERROR(INDEX('収益・費用明細書-修正・補正(様式15)'!$D$1:$I$3000,MATCH(B18&amp;"　小　　　　計",'収益・費用明細書-修正・補正(様式15)'!$D$1:$D$3000&amp;'収益・費用明細書-修正・補正(様式15)'!$F$1:$F$3000,0),5),0)</f>
        <v>0</v>
      </c>
      <c r="E18" s="46">
        <f t="shared" ref="E18:E31" si="1">C18-D18</f>
        <v>0</v>
      </c>
      <c r="F18" s="23"/>
      <c r="G18" s="10"/>
    </row>
    <row r="19" spans="1:7" ht="20.100000000000001" customHeight="1">
      <c r="A19" s="27">
        <v>2</v>
      </c>
      <c r="B19" s="41" t="s">
        <v>200</v>
      </c>
      <c r="C19" s="46">
        <f t="array" ref="C19">IFERROR(INDEX('収益・費用明細書-修正・補正(様式15)'!$D$1:$G$3000,MATCH(B19&amp;"　小　　　　計",'収益・費用明細書-修正・補正(様式15)'!$D$1:$D$3000&amp;'収益・費用明細書-修正・補正(様式15)'!$F$1:$F$3000,0),4),0)</f>
        <v>0</v>
      </c>
      <c r="D19" s="46">
        <f t="array" ref="D19">IFERROR(INDEX('収益・費用明細書-修正・補正(様式15)'!$D$1:$I$3000,MATCH(B19&amp;"　小　　　　計",'収益・費用明細書-修正・補正(様式15)'!$D$1:$D$3000&amp;'収益・費用明細書-修正・補正(様式15)'!$F$1:$F$3000,0),5),0)</f>
        <v>0</v>
      </c>
      <c r="E19" s="46">
        <f t="shared" si="1"/>
        <v>0</v>
      </c>
      <c r="F19" s="23"/>
      <c r="G19" s="10"/>
    </row>
    <row r="20" spans="1:7" ht="20.100000000000001" customHeight="1">
      <c r="A20" s="27">
        <v>3</v>
      </c>
      <c r="B20" s="41" t="s">
        <v>201</v>
      </c>
      <c r="C20" s="46">
        <f t="array" ref="C20">IFERROR(INDEX('収益・費用明細書-修正・補正(様式15)'!$D$1:$G$3000,MATCH(B20&amp;"　小　　　　計",'収益・費用明細書-修正・補正(様式15)'!$D$1:$D$3000&amp;'収益・費用明細書-修正・補正(様式15)'!$F$1:$F$3000,0),4),0)</f>
        <v>0</v>
      </c>
      <c r="D20" s="46">
        <f t="array" ref="D20">IFERROR(INDEX('収益・費用明細書-修正・補正(様式15)'!$D$1:$I$3000,MATCH(B20&amp;"　小　　　　計",'収益・費用明細書-修正・補正(様式15)'!$D$1:$D$3000&amp;'収益・費用明細書-修正・補正(様式15)'!$F$1:$F$3000,0),5),0)</f>
        <v>0</v>
      </c>
      <c r="E20" s="46">
        <f t="shared" si="1"/>
        <v>0</v>
      </c>
      <c r="F20" s="23"/>
      <c r="G20" s="10"/>
    </row>
    <row r="21" spans="1:7" ht="20.100000000000001" customHeight="1">
      <c r="A21" s="27">
        <v>4</v>
      </c>
      <c r="B21" s="41" t="s">
        <v>202</v>
      </c>
      <c r="C21" s="46">
        <f t="array" ref="C21">IFERROR(INDEX('収益・費用明細書-修正・補正(様式15)'!$D$1:$G$3000,MATCH(B21&amp;"　小　　　　計",'収益・費用明細書-修正・補正(様式15)'!$D$1:$D$3000&amp;'収益・費用明細書-修正・補正(様式15)'!$F$1:$F$3000,0),4),0)</f>
        <v>0</v>
      </c>
      <c r="D21" s="46">
        <f t="array" ref="D21">IFERROR(INDEX('収益・費用明細書-修正・補正(様式15)'!$D$1:$I$3000,MATCH(B21&amp;"　小　　　　計",'収益・費用明細書-修正・補正(様式15)'!$D$1:$D$3000&amp;'収益・費用明細書-修正・補正(様式15)'!$F$1:$F$3000,0),5),0)</f>
        <v>0</v>
      </c>
      <c r="E21" s="46">
        <f t="shared" si="1"/>
        <v>0</v>
      </c>
      <c r="F21" s="23"/>
      <c r="G21" s="10"/>
    </row>
    <row r="22" spans="1:7" ht="20.100000000000001" customHeight="1">
      <c r="A22" s="27">
        <v>5</v>
      </c>
      <c r="B22" s="41" t="s">
        <v>203</v>
      </c>
      <c r="C22" s="46">
        <f t="array" ref="C22">IFERROR(INDEX('収益・費用明細書-修正・補正(様式15)'!$D$1:$G$3000,MATCH(B22&amp;"　小　　　　計",'収益・費用明細書-修正・補正(様式15)'!$D$1:$D$3000&amp;'収益・費用明細書-修正・補正(様式15)'!$F$1:$F$3000,0),4),0)</f>
        <v>0</v>
      </c>
      <c r="D22" s="46">
        <f t="array" ref="D22">IFERROR(INDEX('収益・費用明細書-修正・補正(様式15)'!$D$1:$I$3000,MATCH(B22&amp;"　小　　　　計",'収益・費用明細書-修正・補正(様式15)'!$D$1:$D$3000&amp;'収益・費用明細書-修正・補正(様式15)'!$F$1:$F$3000,0),5),0)</f>
        <v>0</v>
      </c>
      <c r="E22" s="46">
        <f t="shared" si="1"/>
        <v>0</v>
      </c>
      <c r="F22" s="23"/>
      <c r="G22" s="10"/>
    </row>
    <row r="23" spans="1:7" ht="20.100000000000001" customHeight="1">
      <c r="A23" s="27">
        <v>6</v>
      </c>
      <c r="B23" s="41" t="s">
        <v>204</v>
      </c>
      <c r="C23" s="46">
        <f t="array" ref="C23">IFERROR(INDEX('収益・費用明細書-修正・補正(様式15)'!$D$1:$G$3000,MATCH(B23&amp;"　小　　　　計",'収益・費用明細書-修正・補正(様式15)'!$D$1:$D$3000&amp;'収益・費用明細書-修正・補正(様式15)'!$F$1:$F$3000,0),4),0)</f>
        <v>0</v>
      </c>
      <c r="D23" s="46">
        <f t="array" ref="D23">IFERROR(INDEX('収益・費用明細書-修正・補正(様式15)'!$D$1:$I$3000,MATCH(B23&amp;"　小　　　　計",'収益・費用明細書-修正・補正(様式15)'!$D$1:$D$3000&amp;'収益・費用明細書-修正・補正(様式15)'!$F$1:$F$3000,0),5),0)</f>
        <v>0</v>
      </c>
      <c r="E23" s="46">
        <f t="shared" si="1"/>
        <v>0</v>
      </c>
      <c r="F23" s="23"/>
      <c r="G23" s="10"/>
    </row>
    <row r="24" spans="1:7" ht="20.100000000000001" customHeight="1">
      <c r="A24" s="27">
        <v>7</v>
      </c>
      <c r="B24" s="41" t="s">
        <v>205</v>
      </c>
      <c r="C24" s="46">
        <f t="array" ref="C24">IFERROR(INDEX('収益・費用明細書-修正・補正(様式15)'!$D$1:$G$3000,MATCH(B24&amp;"　小　　　　計",'収益・費用明細書-修正・補正(様式15)'!$D$1:$D$3000&amp;'収益・費用明細書-修正・補正(様式15)'!$F$1:$F$3000,0),4),0)</f>
        <v>0</v>
      </c>
      <c r="D24" s="46">
        <f t="array" ref="D24">IFERROR(INDEX('収益・費用明細書-修正・補正(様式15)'!$D$1:$I$3000,MATCH(B24&amp;"　小　　　　計",'収益・費用明細書-修正・補正(様式15)'!$D$1:$D$3000&amp;'収益・費用明細書-修正・補正(様式15)'!$F$1:$F$3000,0),5),0)</f>
        <v>0</v>
      </c>
      <c r="E24" s="46">
        <f t="shared" si="1"/>
        <v>0</v>
      </c>
      <c r="F24" s="23"/>
      <c r="G24" s="10"/>
    </row>
    <row r="25" spans="1:7" ht="20.100000000000001" customHeight="1">
      <c r="A25" s="87">
        <v>8</v>
      </c>
      <c r="B25" s="41" t="s">
        <v>206</v>
      </c>
      <c r="C25" s="46">
        <f t="array" ref="C25">IFERROR(INDEX('収益・費用明細書-修正・補正(様式15)'!$D$1:$G$3000,MATCH(B25&amp;"　小　　　　計",'収益・費用明細書-修正・補正(様式15)'!$D$1:$D$3000&amp;'収益・費用明細書-修正・補正(様式15)'!$F$1:$F$3000,0),4),0)</f>
        <v>0</v>
      </c>
      <c r="D25" s="46">
        <f t="array" ref="D25">IFERROR(INDEX('収益・費用明細書-修正・補正(様式15)'!$D$1:$I$3000,MATCH(B25&amp;"　小　　　　計",'収益・費用明細書-修正・補正(様式15)'!$D$1:$D$3000&amp;'収益・費用明細書-修正・補正(様式15)'!$F$1:$F$3000,0),5),0)</f>
        <v>0</v>
      </c>
      <c r="E25" s="46">
        <f t="shared" si="1"/>
        <v>0</v>
      </c>
      <c r="F25" s="23"/>
      <c r="G25" s="10"/>
    </row>
    <row r="26" spans="1:7" ht="20.100000000000001" customHeight="1">
      <c r="A26" s="87">
        <v>9</v>
      </c>
      <c r="B26" s="41" t="s">
        <v>207</v>
      </c>
      <c r="C26" s="46">
        <f t="array" ref="C26">IFERROR(INDEX('収益・費用明細書-修正・補正(様式15)'!$D$1:$G$3000,MATCH(B26&amp;"　小　　　　計",'収益・費用明細書-修正・補正(様式15)'!$D$1:$D$3000&amp;'収益・費用明細書-修正・補正(様式15)'!$F$1:$F$3000,0),4),0)</f>
        <v>0</v>
      </c>
      <c r="D26" s="46">
        <f t="array" ref="D26">IFERROR(INDEX('収益・費用明細書-修正・補正(様式15)'!$D$1:$I$3000,MATCH(B26&amp;"　小　　　　計",'収益・費用明細書-修正・補正(様式15)'!$D$1:$D$3000&amp;'収益・費用明細書-修正・補正(様式15)'!$F$1:$F$3000,0),5),0)</f>
        <v>0</v>
      </c>
      <c r="E26" s="46">
        <f t="shared" si="1"/>
        <v>0</v>
      </c>
      <c r="F26" s="23"/>
      <c r="G26" s="10"/>
    </row>
    <row r="27" spans="1:7" ht="20.100000000000001" customHeight="1">
      <c r="A27" s="87">
        <v>10</v>
      </c>
      <c r="B27" s="41" t="s">
        <v>99</v>
      </c>
      <c r="C27" s="46">
        <f t="array" ref="C27">IFERROR(INDEX('収益・費用明細書-修正・補正(様式15)'!$D$1:$G$3000,MATCH(B27&amp;"　小　　　　計",'収益・費用明細書-修正・補正(様式15)'!$D$1:$D$3000&amp;'収益・費用明細書-修正・補正(様式15)'!$F$1:$F$3000,0),4),0)</f>
        <v>0</v>
      </c>
      <c r="D27" s="46">
        <f t="array" ref="D27">IFERROR(INDEX('収益・費用明細書-修正・補正(様式15)'!$D$1:$I$3000,MATCH(B27&amp;"　小　　　　計",'収益・費用明細書-修正・補正(様式15)'!$D$1:$D$3000&amp;'収益・費用明細書-修正・補正(様式15)'!$F$1:$F$3000,0),5),0)</f>
        <v>0</v>
      </c>
      <c r="E27" s="46">
        <f t="shared" si="1"/>
        <v>0</v>
      </c>
      <c r="F27" s="23"/>
      <c r="G27" s="10"/>
    </row>
    <row r="28" spans="1:7" ht="20.100000000000001" customHeight="1">
      <c r="A28" s="87">
        <v>11</v>
      </c>
      <c r="B28" s="41" t="s">
        <v>208</v>
      </c>
      <c r="C28" s="46">
        <f t="array" ref="C28">IFERROR(INDEX('収益・費用明細書-修正・補正(様式15)'!$D$1:$G$3000,MATCH(B28&amp;"　小　　　　計",'収益・費用明細書-修正・補正(様式15)'!$D$1:$D$3000&amp;'収益・費用明細書-修正・補正(様式15)'!$F$1:$F$3000,0),4),0)</f>
        <v>0</v>
      </c>
      <c r="D28" s="46">
        <f t="array" ref="D28">IFERROR(INDEX('収益・費用明細書-修正・補正(様式15)'!$D$1:$I$3000,MATCH(B28&amp;"　小　　　　計",'収益・費用明細書-修正・補正(様式15)'!$D$1:$D$3000&amp;'収益・費用明細書-修正・補正(様式15)'!$F$1:$F$3000,0),5),0)</f>
        <v>0</v>
      </c>
      <c r="E28" s="46">
        <f t="shared" si="1"/>
        <v>0</v>
      </c>
      <c r="F28" s="23"/>
      <c r="G28" s="10"/>
    </row>
    <row r="29" spans="1:7" ht="20.100000000000001" customHeight="1">
      <c r="A29" s="87">
        <v>12</v>
      </c>
      <c r="B29" s="41" t="s">
        <v>209</v>
      </c>
      <c r="C29" s="46">
        <f t="array" ref="C29">IFERROR(INDEX('収益・費用明細書-修正・補正(様式15)'!$D$1:$G$3000,MATCH(B29&amp;"　小　　　　計",'収益・費用明細書-修正・補正(様式15)'!$D$1:$D$3000&amp;'収益・費用明細書-修正・補正(様式15)'!$F$1:$F$3000,0),4),0)</f>
        <v>0</v>
      </c>
      <c r="D29" s="46">
        <f t="array" ref="D29">IFERROR(INDEX('収益・費用明細書-修正・補正(様式15)'!$D$1:$I$3000,MATCH(B29&amp;"　小　　　　計",'収益・費用明細書-修正・補正(様式15)'!$D$1:$D$3000&amp;'収益・費用明細書-修正・補正(様式15)'!$F$1:$F$3000,0),5),0)</f>
        <v>0</v>
      </c>
      <c r="E29" s="46">
        <f t="shared" si="1"/>
        <v>0</v>
      </c>
      <c r="F29" s="23"/>
      <c r="G29" s="10"/>
    </row>
    <row r="30" spans="1:7" ht="20.100000000000001" customHeight="1">
      <c r="A30" s="87">
        <v>13</v>
      </c>
      <c r="B30" s="41" t="s">
        <v>210</v>
      </c>
      <c r="C30" s="46">
        <f t="array" ref="C30">IFERROR(INDEX('収益・費用明細書-修正・補正(様式15)'!$D$1:$G$3000,MATCH(B30&amp;"　小　　　　計",'収益・費用明細書-修正・補正(様式15)'!$D$1:$D$3000&amp;'収益・費用明細書-修正・補正(様式15)'!$F$1:$F$3000,0),4),0)</f>
        <v>0</v>
      </c>
      <c r="D30" s="46">
        <f t="array" ref="D30">IFERROR(INDEX('収益・費用明細書-修正・補正(様式15)'!$D$1:$I$3000,MATCH(B30&amp;"　小　　　　計",'収益・費用明細書-修正・補正(様式15)'!$D$1:$D$3000&amp;'収益・費用明細書-修正・補正(様式15)'!$F$1:$F$3000,0),5),0)</f>
        <v>0</v>
      </c>
      <c r="E30" s="46">
        <f t="shared" si="1"/>
        <v>0</v>
      </c>
      <c r="F30" s="23"/>
      <c r="G30" s="10"/>
    </row>
    <row r="31" spans="1:7" ht="20.100000000000001" customHeight="1">
      <c r="A31" s="87">
        <v>14</v>
      </c>
      <c r="B31" s="41" t="s">
        <v>211</v>
      </c>
      <c r="C31" s="46">
        <f t="array" ref="C31">IFERROR(INDEX('収益・費用明細書-修正・補正(様式15)'!$D$1:$G$3000,MATCH(B31&amp;"　小　　　　計",'収益・費用明細書-修正・補正(様式15)'!$D$1:$D$3000&amp;'収益・費用明細書-修正・補正(様式15)'!$F$1:$F$3000,0),4),0)</f>
        <v>0</v>
      </c>
      <c r="D31" s="46">
        <f t="array" ref="D31">IFERROR(INDEX('収益・費用明細書-修正・補正(様式15)'!$D$1:$I$3000,MATCH(B31&amp;"　小　　　　計",'収益・費用明細書-修正・補正(様式15)'!$D$1:$D$3000&amp;'収益・費用明細書-修正・補正(様式15)'!$F$1:$F$3000,0),5),0)</f>
        <v>0</v>
      </c>
      <c r="E31" s="46">
        <f t="shared" si="1"/>
        <v>0</v>
      </c>
      <c r="F31" s="429">
        <f>ROUNDDOWN(IFERROR(C31/C32, ""),4)</f>
        <v>0</v>
      </c>
      <c r="G31" s="10"/>
    </row>
    <row r="32" spans="1:7" ht="20.100000000000001" customHeight="1">
      <c r="A32" s="22"/>
      <c r="B32" s="41" t="s">
        <v>100</v>
      </c>
      <c r="C32" s="46">
        <f>SUM(C18:C31)</f>
        <v>0</v>
      </c>
      <c r="D32" s="46">
        <f>SUM(D18:D31)</f>
        <v>0</v>
      </c>
      <c r="E32" s="46">
        <f>SUM(E18:E31)</f>
        <v>0</v>
      </c>
      <c r="F32" s="23"/>
      <c r="G32" s="10"/>
    </row>
    <row r="33" spans="1:7" ht="20.100000000000001" customHeight="1">
      <c r="A33" s="22"/>
      <c r="B33" s="41" t="s">
        <v>212</v>
      </c>
      <c r="C33" s="46">
        <f>C16-C32</f>
        <v>0</v>
      </c>
      <c r="D33" s="46">
        <f>D16-D32</f>
        <v>0</v>
      </c>
      <c r="E33" s="46">
        <f>E16-E32</f>
        <v>0</v>
      </c>
      <c r="F33" s="23"/>
      <c r="G33" s="10"/>
    </row>
    <row r="34" spans="1:7" ht="15" customHeight="1">
      <c r="A34" s="10"/>
      <c r="B34" s="45"/>
      <c r="C34" s="10"/>
      <c r="D34" s="10"/>
      <c r="E34" s="10"/>
      <c r="F34" s="10"/>
      <c r="G34" s="10"/>
    </row>
    <row r="35" spans="1:7" ht="15" customHeight="1">
      <c r="A35" s="10"/>
      <c r="B35" s="45"/>
      <c r="C35" s="10"/>
      <c r="D35" s="10"/>
      <c r="E35" s="10"/>
      <c r="F35" s="10"/>
      <c r="G35" s="10"/>
    </row>
  </sheetData>
  <mergeCells count="2">
    <mergeCell ref="A2:F2"/>
    <mergeCell ref="B4:F4"/>
  </mergeCells>
  <phoneticPr fontId="6"/>
  <conditionalFormatting sqref="A2:F2">
    <cfRule type="expression" dxfId="9" priority="2">
      <formula>$A$2=""</formula>
    </cfRule>
  </conditionalFormatting>
  <conditionalFormatting sqref="C6">
    <cfRule type="expression" dxfId="8" priority="1">
      <formula>$C$6=""</formula>
    </cfRule>
    <cfRule type="containsBlanks" dxfId="7" priority="4">
      <formula>LEN(TRIM(C6))=0</formula>
    </cfRule>
  </conditionalFormatting>
  <dataValidations count="2">
    <dataValidation type="list" allowBlank="1" showInputMessage="1" showErrorMessage="1" sqref="A2:F2" xr:uid="{00000000-0002-0000-0F00-000000000000}">
      <formula1>"事業計画修正収支予算書,事業計画補正収支予算書"</formula1>
    </dataValidation>
    <dataValidation type="list" allowBlank="1" showInputMessage="1" showErrorMessage="1" sqref="C6" xr:uid="{00000000-0002-0000-0F00-000001000000}">
      <formula1>"修正予算額,補正予算額"</formula1>
    </dataValidation>
  </dataValidations>
  <printOptions horizontalCentered="1"/>
  <pageMargins left="0.78740157480314965" right="0.78740157480314965" top="0.98425196850393704" bottom="0.98425196850393704" header="0.51181102362204722" footer="0.51181102362204722"/>
  <pageSetup paperSize="9" orientation="portrait" r:id="rId1"/>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ransitionEvaluation="1">
    <pageSetUpPr fitToPage="1"/>
  </sheetPr>
  <dimension ref="A1:J44"/>
  <sheetViews>
    <sheetView view="pageBreakPreview" zoomScaleNormal="100" zoomScaleSheetLayoutView="100" workbookViewId="0">
      <selection activeCell="I1" sqref="I1:J1"/>
    </sheetView>
  </sheetViews>
  <sheetFormatPr defaultColWidth="9" defaultRowHeight="13.2"/>
  <cols>
    <col min="1" max="1" width="1.88671875" style="9" customWidth="1"/>
    <col min="2" max="2" width="3.88671875" style="9" customWidth="1"/>
    <col min="3" max="3" width="1.88671875" style="9" customWidth="1"/>
    <col min="4" max="4" width="14.88671875" style="9" customWidth="1"/>
    <col min="5" max="5" width="11.88671875" style="9" customWidth="1"/>
    <col min="6" max="6" width="20.88671875" style="9" customWidth="1"/>
    <col min="7" max="9" width="14.88671875" style="9" customWidth="1"/>
    <col min="10" max="10" width="4.109375" style="9" customWidth="1"/>
    <col min="11" max="16384" width="9" style="9"/>
  </cols>
  <sheetData>
    <row r="1" spans="1:10" ht="21">
      <c r="A1" s="252"/>
      <c r="B1" s="10"/>
      <c r="C1" s="10"/>
      <c r="D1" s="10"/>
      <c r="E1" s="10"/>
      <c r="F1" s="10"/>
      <c r="G1" s="10"/>
      <c r="H1" s="10"/>
      <c r="I1" s="757" t="s">
        <v>741</v>
      </c>
      <c r="J1" s="757"/>
    </row>
    <row r="2" spans="1:10">
      <c r="A2" s="10"/>
      <c r="B2" s="10"/>
      <c r="C2" s="880" t="s">
        <v>1100</v>
      </c>
      <c r="D2" s="759"/>
      <c r="E2" s="759"/>
      <c r="F2" s="759"/>
      <c r="G2" s="759"/>
      <c r="H2" s="759"/>
      <c r="I2" s="759"/>
      <c r="J2" s="11"/>
    </row>
    <row r="3" spans="1:10">
      <c r="A3" s="10"/>
      <c r="B3" s="10"/>
      <c r="C3" s="10"/>
      <c r="D3" s="10"/>
      <c r="E3" s="532" t="s">
        <v>783</v>
      </c>
      <c r="F3" s="10"/>
      <c r="G3" s="10"/>
      <c r="H3" s="10"/>
      <c r="I3" s="11"/>
      <c r="J3" s="11"/>
    </row>
    <row r="4" spans="1:10">
      <c r="A4" s="758" t="s">
        <v>101</v>
      </c>
      <c r="B4" s="758"/>
      <c r="C4" s="758"/>
      <c r="D4" s="758"/>
      <c r="E4" s="891"/>
      <c r="F4" s="892"/>
      <c r="G4" s="10"/>
      <c r="H4" s="10"/>
      <c r="I4" s="881" t="s">
        <v>21</v>
      </c>
      <c r="J4" s="881"/>
    </row>
    <row r="5" spans="1:10" ht="30" customHeight="1">
      <c r="A5" s="754" t="s">
        <v>23</v>
      </c>
      <c r="B5" s="755"/>
      <c r="C5" s="755"/>
      <c r="D5" s="756"/>
      <c r="E5" s="58" t="s">
        <v>29</v>
      </c>
      <c r="F5" s="58" t="s">
        <v>31</v>
      </c>
      <c r="G5" s="67"/>
      <c r="H5" s="17" t="s">
        <v>147</v>
      </c>
      <c r="I5" s="58" t="s">
        <v>54</v>
      </c>
      <c r="J5" s="58" t="s">
        <v>25</v>
      </c>
    </row>
    <row r="6" spans="1:10" ht="30" customHeight="1">
      <c r="A6" s="18" t="s">
        <v>26</v>
      </c>
      <c r="B6" s="26"/>
      <c r="C6" s="31" t="s">
        <v>195</v>
      </c>
      <c r="D6" s="23" t="str">
        <f>IF(B6="","括弧内に様式14の項目番号を入れてください",VLOOKUP(B6,'収支予算書(様式2)'!$A$8:$B$15,2,FALSE))</f>
        <v>括弧内に様式14の項目番号を入れてください</v>
      </c>
      <c r="E6" s="434"/>
      <c r="F6" s="528"/>
      <c r="G6" s="33">
        <v>0</v>
      </c>
      <c r="H6" s="33">
        <v>0</v>
      </c>
      <c r="I6" s="33">
        <f>G6-H6</f>
        <v>0</v>
      </c>
      <c r="J6" s="23"/>
    </row>
    <row r="7" spans="1:10" ht="30" customHeight="1">
      <c r="A7" s="18" t="s">
        <v>26</v>
      </c>
      <c r="B7" s="26"/>
      <c r="C7" s="31" t="s">
        <v>195</v>
      </c>
      <c r="D7" s="23" t="str">
        <f>IF(B7="","括弧内に様式14の項目番号を入れてください",VLOOKUP(B7,'収支予算書(様式2)'!$A$8:$B$15,2,FALSE))</f>
        <v>括弧内に様式14の項目番号を入れてください</v>
      </c>
      <c r="E7" s="434"/>
      <c r="F7" s="528"/>
      <c r="G7" s="33">
        <v>0</v>
      </c>
      <c r="H7" s="33">
        <v>0</v>
      </c>
      <c r="I7" s="33">
        <f>G7-H7</f>
        <v>0</v>
      </c>
      <c r="J7" s="23"/>
    </row>
    <row r="8" spans="1:10" ht="30" customHeight="1">
      <c r="A8" s="18" t="s">
        <v>26</v>
      </c>
      <c r="B8" s="26"/>
      <c r="C8" s="31" t="s">
        <v>195</v>
      </c>
      <c r="D8" s="23" t="str">
        <f>IF(B8="","括弧内に様式14の項目番号を入れてください",VLOOKUP(B8,'収支予算書(様式2)'!$A$8:$B$15,2,FALSE))</f>
        <v>括弧内に様式14の項目番号を入れてください</v>
      </c>
      <c r="E8" s="434"/>
      <c r="F8" s="528"/>
      <c r="G8" s="33">
        <v>0</v>
      </c>
      <c r="H8" s="33">
        <v>0</v>
      </c>
      <c r="I8" s="33">
        <f>G8-H8</f>
        <v>0</v>
      </c>
      <c r="J8" s="23"/>
    </row>
    <row r="9" spans="1:10" ht="30" customHeight="1">
      <c r="A9" s="18" t="s">
        <v>26</v>
      </c>
      <c r="B9" s="26"/>
      <c r="C9" s="31" t="s">
        <v>195</v>
      </c>
      <c r="D9" s="23" t="str">
        <f>IF(B9="","括弧内に様式14の項目番号を入れてください",VLOOKUP(B9,'収支予算書(様式2)'!$A$8:$B$15,2,FALSE))</f>
        <v>括弧内に様式14の項目番号を入れてください</v>
      </c>
      <c r="E9" s="434"/>
      <c r="F9" s="528"/>
      <c r="G9" s="33">
        <v>0</v>
      </c>
      <c r="H9" s="33">
        <v>0</v>
      </c>
      <c r="I9" s="33">
        <f>G9-H9</f>
        <v>0</v>
      </c>
      <c r="J9" s="23"/>
    </row>
    <row r="10" spans="1:10" ht="30" customHeight="1">
      <c r="A10" s="754" t="s">
        <v>27</v>
      </c>
      <c r="B10" s="755"/>
      <c r="C10" s="755"/>
      <c r="D10" s="755"/>
      <c r="E10" s="755"/>
      <c r="F10" s="756"/>
      <c r="G10" s="33">
        <f>SUM(G6:G9)</f>
        <v>0</v>
      </c>
      <c r="H10" s="33">
        <f>SUM(H6:H9)</f>
        <v>0</v>
      </c>
      <c r="I10" s="33">
        <f>SUM(I6:I9)</f>
        <v>0</v>
      </c>
      <c r="J10" s="23"/>
    </row>
    <row r="11" spans="1:10" ht="13.5" customHeight="1">
      <c r="A11" s="10"/>
      <c r="B11" s="10"/>
      <c r="C11" s="10"/>
      <c r="D11" s="10"/>
      <c r="E11" s="10"/>
      <c r="F11" s="10"/>
      <c r="G11" s="10"/>
      <c r="H11" s="10"/>
      <c r="I11" s="10"/>
      <c r="J11" s="10"/>
    </row>
    <row r="12" spans="1:10" ht="17.100000000000001" customHeight="1">
      <c r="A12" s="10"/>
      <c r="B12" s="10"/>
      <c r="C12" s="10"/>
      <c r="D12" s="10"/>
      <c r="E12" s="10"/>
      <c r="F12" s="10"/>
      <c r="G12" s="10"/>
      <c r="H12" s="10"/>
      <c r="I12" s="757"/>
      <c r="J12" s="757"/>
    </row>
    <row r="13" spans="1:10" ht="17.100000000000001" customHeight="1">
      <c r="A13" s="758" t="s">
        <v>102</v>
      </c>
      <c r="B13" s="758"/>
      <c r="C13" s="758"/>
      <c r="D13" s="758"/>
      <c r="E13" s="891"/>
      <c r="F13" s="892"/>
      <c r="G13" s="10"/>
      <c r="H13" s="10"/>
      <c r="I13" s="881" t="s">
        <v>21</v>
      </c>
      <c r="J13" s="881"/>
    </row>
    <row r="14" spans="1:10" ht="30" customHeight="1">
      <c r="A14" s="754" t="s">
        <v>23</v>
      </c>
      <c r="B14" s="755"/>
      <c r="C14" s="755"/>
      <c r="D14" s="756"/>
      <c r="E14" s="58" t="s">
        <v>29</v>
      </c>
      <c r="F14" s="58" t="s">
        <v>31</v>
      </c>
      <c r="G14" s="67"/>
      <c r="H14" s="17" t="s">
        <v>147</v>
      </c>
      <c r="I14" s="58" t="s">
        <v>51</v>
      </c>
      <c r="J14" s="58" t="s">
        <v>25</v>
      </c>
    </row>
    <row r="15" spans="1:10" ht="30" customHeight="1">
      <c r="A15" s="47" t="s">
        <v>26</v>
      </c>
      <c r="B15" s="14"/>
      <c r="C15" s="10" t="s">
        <v>195</v>
      </c>
      <c r="D15" s="19" t="str">
        <f>IF(B15="","括弧内に様式2の項目番号を入れてください",VLOOKUP(B15,'収支予算書(様式2)'!$A$18:$B$31,2,FALSE))</f>
        <v>括弧内に様式2の項目番号を入れてください</v>
      </c>
      <c r="E15" s="23"/>
      <c r="F15" s="23"/>
      <c r="G15" s="33">
        <v>0</v>
      </c>
      <c r="H15" s="33">
        <v>0</v>
      </c>
      <c r="I15" s="33">
        <f>G15-H15</f>
        <v>0</v>
      </c>
      <c r="J15" s="23"/>
    </row>
    <row r="16" spans="1:10" ht="30" customHeight="1">
      <c r="A16" s="21"/>
      <c r="B16" s="10"/>
      <c r="C16" s="10"/>
      <c r="D16" s="518" t="str">
        <f>D15</f>
        <v>括弧内に様式2の項目番号を入れてください</v>
      </c>
      <c r="E16" s="23"/>
      <c r="F16" s="23"/>
      <c r="G16" s="33">
        <v>0</v>
      </c>
      <c r="H16" s="33">
        <v>0</v>
      </c>
      <c r="I16" s="33">
        <f>G16-H16</f>
        <v>0</v>
      </c>
      <c r="J16" s="23"/>
    </row>
    <row r="17" spans="1:10" ht="30" customHeight="1">
      <c r="A17" s="21"/>
      <c r="B17" s="10"/>
      <c r="C17" s="10"/>
      <c r="D17" s="518" t="str">
        <f>D15</f>
        <v>括弧内に様式2の項目番号を入れてください</v>
      </c>
      <c r="E17" s="23"/>
      <c r="F17" s="19"/>
      <c r="G17" s="33">
        <v>0</v>
      </c>
      <c r="H17" s="44">
        <v>0</v>
      </c>
      <c r="I17" s="33">
        <f>G17-H17</f>
        <v>0</v>
      </c>
      <c r="J17" s="23"/>
    </row>
    <row r="18" spans="1:10" ht="30" customHeight="1">
      <c r="A18" s="22"/>
      <c r="B18" s="31"/>
      <c r="C18" s="31"/>
      <c r="D18" s="519" t="str">
        <f>D15</f>
        <v>括弧内に様式2の項目番号を入れてください</v>
      </c>
      <c r="E18" s="31"/>
      <c r="F18" s="40" t="s">
        <v>33</v>
      </c>
      <c r="G18" s="48">
        <f>SUM(G15:G17)</f>
        <v>0</v>
      </c>
      <c r="H18" s="48">
        <f>SUM(H15:H17)</f>
        <v>0</v>
      </c>
      <c r="I18" s="33">
        <f>SUM(I15:I17)</f>
        <v>0</v>
      </c>
      <c r="J18" s="23"/>
    </row>
    <row r="19" spans="1:10" ht="30" customHeight="1">
      <c r="A19" s="47" t="s">
        <v>26</v>
      </c>
      <c r="B19" s="14"/>
      <c r="C19" s="10" t="s">
        <v>195</v>
      </c>
      <c r="D19" s="19" t="str">
        <f>IF(B19="","括弧内に様式2の項目番号を入れてください",VLOOKUP(B19,'収支予算書(様式2)'!$A$18:$B$31,2,FALSE))</f>
        <v>括弧内に様式2の項目番号を入れてください</v>
      </c>
      <c r="E19" s="23"/>
      <c r="F19" s="23"/>
      <c r="G19" s="33"/>
      <c r="H19" s="33">
        <v>0</v>
      </c>
      <c r="I19" s="33">
        <f>G19-H19</f>
        <v>0</v>
      </c>
      <c r="J19" s="23"/>
    </row>
    <row r="20" spans="1:10" ht="30" customHeight="1">
      <c r="A20" s="21"/>
      <c r="B20" s="10"/>
      <c r="C20" s="10"/>
      <c r="D20" s="518" t="str">
        <f>D19</f>
        <v>括弧内に様式2の項目番号を入れてください</v>
      </c>
      <c r="E20" s="23"/>
      <c r="F20" s="23"/>
      <c r="G20" s="33"/>
      <c r="H20" s="33">
        <v>0</v>
      </c>
      <c r="I20" s="33">
        <f>G20-H20</f>
        <v>0</v>
      </c>
      <c r="J20" s="23"/>
    </row>
    <row r="21" spans="1:10" ht="30" customHeight="1">
      <c r="A21" s="21"/>
      <c r="B21" s="10"/>
      <c r="C21" s="10"/>
      <c r="D21" s="518" t="str">
        <f>D19</f>
        <v>括弧内に様式2の項目番号を入れてください</v>
      </c>
      <c r="E21" s="23"/>
      <c r="F21" s="23"/>
      <c r="G21" s="33"/>
      <c r="H21" s="33">
        <v>0</v>
      </c>
      <c r="I21" s="33">
        <f>G21-H21</f>
        <v>0</v>
      </c>
      <c r="J21" s="23"/>
    </row>
    <row r="22" spans="1:10" ht="30" customHeight="1">
      <c r="A22" s="22"/>
      <c r="B22" s="31"/>
      <c r="C22" s="31"/>
      <c r="D22" s="519" t="str">
        <f>D19</f>
        <v>括弧内に様式2の項目番号を入れてください</v>
      </c>
      <c r="E22" s="31"/>
      <c r="F22" s="23" t="s">
        <v>33</v>
      </c>
      <c r="G22" s="33">
        <f>SUM(G19:G21)</f>
        <v>0</v>
      </c>
      <c r="H22" s="33">
        <f>SUM(H19:H21)</f>
        <v>0</v>
      </c>
      <c r="I22" s="33">
        <f>SUM(I19:I21)</f>
        <v>0</v>
      </c>
      <c r="J22" s="23"/>
    </row>
    <row r="23" spans="1:10" ht="30" customHeight="1">
      <c r="A23" s="47" t="s">
        <v>26</v>
      </c>
      <c r="B23" s="14"/>
      <c r="C23" s="10" t="s">
        <v>195</v>
      </c>
      <c r="D23" s="19" t="str">
        <f>IF(B23="","括弧内に様式2の項目番号を入れてください",VLOOKUP(B23,'収支予算書(様式2)'!$A$18:$B$31,2,FALSE))</f>
        <v>括弧内に様式2の項目番号を入れてください</v>
      </c>
      <c r="E23" s="23"/>
      <c r="F23" s="23"/>
      <c r="G23" s="33"/>
      <c r="H23" s="33">
        <v>0</v>
      </c>
      <c r="I23" s="33">
        <f>G23-H23</f>
        <v>0</v>
      </c>
      <c r="J23" s="23"/>
    </row>
    <row r="24" spans="1:10" ht="30" customHeight="1">
      <c r="A24" s="21"/>
      <c r="B24" s="10"/>
      <c r="C24" s="10"/>
      <c r="D24" s="518" t="str">
        <f>D23</f>
        <v>括弧内に様式2の項目番号を入れてください</v>
      </c>
      <c r="E24" s="23"/>
      <c r="F24" s="23"/>
      <c r="G24" s="33"/>
      <c r="H24" s="33">
        <v>0</v>
      </c>
      <c r="I24" s="33">
        <f>G24-H24</f>
        <v>0</v>
      </c>
      <c r="J24" s="23"/>
    </row>
    <row r="25" spans="1:10" ht="30" customHeight="1">
      <c r="A25" s="21"/>
      <c r="B25" s="10"/>
      <c r="C25" s="10"/>
      <c r="D25" s="518" t="str">
        <f>D23</f>
        <v>括弧内に様式2の項目番号を入れてください</v>
      </c>
      <c r="E25" s="23"/>
      <c r="F25" s="23"/>
      <c r="G25" s="33"/>
      <c r="H25" s="33">
        <v>0</v>
      </c>
      <c r="I25" s="33">
        <f>G25-H25</f>
        <v>0</v>
      </c>
      <c r="J25" s="23"/>
    </row>
    <row r="26" spans="1:10" ht="30" customHeight="1">
      <c r="A26" s="22"/>
      <c r="B26" s="31"/>
      <c r="C26" s="31"/>
      <c r="D26" s="519" t="str">
        <f>D23</f>
        <v>括弧内に様式2の項目番号を入れてください</v>
      </c>
      <c r="E26" s="31"/>
      <c r="F26" s="23" t="s">
        <v>33</v>
      </c>
      <c r="G26" s="33">
        <f>SUM(G23:G25)</f>
        <v>0</v>
      </c>
      <c r="H26" s="33">
        <f>SUM(H23:H25)</f>
        <v>0</v>
      </c>
      <c r="I26" s="33">
        <f>SUM(I23:I25)</f>
        <v>0</v>
      </c>
      <c r="J26" s="23"/>
    </row>
    <row r="27" spans="1:10" ht="30" customHeight="1">
      <c r="A27" s="47" t="s">
        <v>26</v>
      </c>
      <c r="B27" s="14"/>
      <c r="C27" s="10" t="s">
        <v>195</v>
      </c>
      <c r="D27" s="19" t="str">
        <f>IF(B27="","括弧内に様式2の項目番号を入れてください",VLOOKUP(B27,'収支予算書(様式2)'!$A$18:$B$31,2,FALSE))</f>
        <v>括弧内に様式2の項目番号を入れてください</v>
      </c>
      <c r="E27" s="23"/>
      <c r="F27" s="23"/>
      <c r="G27" s="33"/>
      <c r="H27" s="33">
        <v>0</v>
      </c>
      <c r="I27" s="33">
        <f>G27-H27</f>
        <v>0</v>
      </c>
      <c r="J27" s="23"/>
    </row>
    <row r="28" spans="1:10" ht="30" customHeight="1">
      <c r="A28" s="21"/>
      <c r="B28" s="10"/>
      <c r="C28" s="10"/>
      <c r="D28" s="518" t="str">
        <f>D27</f>
        <v>括弧内に様式2の項目番号を入れてください</v>
      </c>
      <c r="E28" s="23"/>
      <c r="F28" s="23"/>
      <c r="G28" s="33"/>
      <c r="H28" s="33">
        <v>0</v>
      </c>
      <c r="I28" s="33">
        <f>G28-H28</f>
        <v>0</v>
      </c>
      <c r="J28" s="23"/>
    </row>
    <row r="29" spans="1:10" ht="30" customHeight="1">
      <c r="A29" s="21"/>
      <c r="B29" s="10"/>
      <c r="C29" s="10"/>
      <c r="D29" s="518" t="str">
        <f>D27</f>
        <v>括弧内に様式2の項目番号を入れてください</v>
      </c>
      <c r="E29" s="23"/>
      <c r="F29" s="23"/>
      <c r="G29" s="33"/>
      <c r="H29" s="33">
        <v>0</v>
      </c>
      <c r="I29" s="33">
        <f>G29-H29</f>
        <v>0</v>
      </c>
      <c r="J29" s="23"/>
    </row>
    <row r="30" spans="1:10" ht="30" customHeight="1">
      <c r="A30" s="22"/>
      <c r="B30" s="31"/>
      <c r="C30" s="31"/>
      <c r="D30" s="519" t="str">
        <f>D27</f>
        <v>括弧内に様式2の項目番号を入れてください</v>
      </c>
      <c r="E30" s="31"/>
      <c r="F30" s="23" t="s">
        <v>33</v>
      </c>
      <c r="G30" s="33">
        <f>SUM(G27:G29)</f>
        <v>0</v>
      </c>
      <c r="H30" s="33">
        <f>SUM(H27:H29)</f>
        <v>0</v>
      </c>
      <c r="I30" s="33">
        <f>SUM(I27:I29)</f>
        <v>0</v>
      </c>
      <c r="J30" s="23"/>
    </row>
    <row r="31" spans="1:10" ht="30" customHeight="1">
      <c r="A31" s="47" t="s">
        <v>26</v>
      </c>
      <c r="B31" s="14"/>
      <c r="C31" s="10" t="s">
        <v>195</v>
      </c>
      <c r="D31" s="19" t="str">
        <f>IF(B31="","括弧内に様式2の項目番号を入れてください",VLOOKUP(B31,'収支予算書(様式2)'!$A$18:$B$31,2,FALSE))</f>
        <v>括弧内に様式2の項目番号を入れてください</v>
      </c>
      <c r="E31" s="23"/>
      <c r="F31" s="23"/>
      <c r="G31" s="33"/>
      <c r="H31" s="33">
        <v>0</v>
      </c>
      <c r="I31" s="33">
        <f>G31-H31</f>
        <v>0</v>
      </c>
      <c r="J31" s="23"/>
    </row>
    <row r="32" spans="1:10" ht="30" customHeight="1">
      <c r="A32" s="21"/>
      <c r="B32" s="10"/>
      <c r="C32" s="10"/>
      <c r="D32" s="518" t="str">
        <f>D31</f>
        <v>括弧内に様式2の項目番号を入れてください</v>
      </c>
      <c r="E32" s="23"/>
      <c r="F32" s="23"/>
      <c r="G32" s="33"/>
      <c r="H32" s="33">
        <v>0</v>
      </c>
      <c r="I32" s="33">
        <f>G32-H32</f>
        <v>0</v>
      </c>
      <c r="J32" s="23"/>
    </row>
    <row r="33" spans="1:10" ht="30" customHeight="1">
      <c r="A33" s="21"/>
      <c r="B33" s="10"/>
      <c r="C33" s="10"/>
      <c r="D33" s="518" t="str">
        <f>D31</f>
        <v>括弧内に様式2の項目番号を入れてください</v>
      </c>
      <c r="E33" s="23"/>
      <c r="F33" s="23"/>
      <c r="G33" s="33"/>
      <c r="H33" s="33">
        <v>0</v>
      </c>
      <c r="I33" s="33">
        <f>G33-H33</f>
        <v>0</v>
      </c>
      <c r="J33" s="23"/>
    </row>
    <row r="34" spans="1:10" ht="30" customHeight="1">
      <c r="A34" s="22"/>
      <c r="B34" s="31"/>
      <c r="C34" s="31"/>
      <c r="D34" s="519" t="str">
        <f>D31</f>
        <v>括弧内に様式2の項目番号を入れてください</v>
      </c>
      <c r="E34" s="31"/>
      <c r="F34" s="23" t="s">
        <v>33</v>
      </c>
      <c r="G34" s="33">
        <f>SUM(G31:G33)</f>
        <v>0</v>
      </c>
      <c r="H34" s="33">
        <f>SUM(H31:H33)</f>
        <v>0</v>
      </c>
      <c r="I34" s="33">
        <f>SUM(I31:I33)</f>
        <v>0</v>
      </c>
      <c r="J34" s="23"/>
    </row>
    <row r="35" spans="1:10" ht="30" customHeight="1">
      <c r="A35" s="47" t="s">
        <v>26</v>
      </c>
      <c r="B35" s="14">
        <v>14</v>
      </c>
      <c r="C35" s="10" t="s">
        <v>195</v>
      </c>
      <c r="D35" s="19" t="str">
        <f>IF(B35="","括弧内に様式2の項目番号を入れてください",VLOOKUP(B35,'収支予算書(様式2)'!$A$18:$B$31,2,FALSE))</f>
        <v>予備費</v>
      </c>
      <c r="E35" s="23"/>
      <c r="F35" s="429">
        <f>ROUNDDOWN(IFERROR(G35/G37, ""),4)</f>
        <v>0</v>
      </c>
      <c r="G35" s="33">
        <v>0</v>
      </c>
      <c r="H35" s="23">
        <v>0</v>
      </c>
      <c r="I35" s="436">
        <f>G35-H35</f>
        <v>0</v>
      </c>
      <c r="J35" s="435"/>
    </row>
    <row r="36" spans="1:10" ht="30" customHeight="1">
      <c r="A36" s="22"/>
      <c r="B36" s="31"/>
      <c r="C36" s="31"/>
      <c r="D36" s="519" t="str">
        <f>D35</f>
        <v>予備費</v>
      </c>
      <c r="E36" s="31"/>
      <c r="F36" s="23" t="s">
        <v>34</v>
      </c>
      <c r="G36" s="33">
        <f>SUM(G35:G35)</f>
        <v>0</v>
      </c>
      <c r="H36" s="33">
        <f>SUM(H35:H35)</f>
        <v>0</v>
      </c>
      <c r="I36" s="436">
        <f>SUM(I35:I35)</f>
        <v>0</v>
      </c>
      <c r="J36" s="435"/>
    </row>
    <row r="37" spans="1:10" ht="30" customHeight="1">
      <c r="A37" s="22"/>
      <c r="B37" s="31"/>
      <c r="C37" s="31"/>
      <c r="D37" s="31"/>
      <c r="E37" s="31"/>
      <c r="F37" s="23" t="s">
        <v>36</v>
      </c>
      <c r="G37" s="33">
        <f>SUM(G36,G34,G30,G26,G22,G18)</f>
        <v>0</v>
      </c>
      <c r="H37" s="33">
        <f>SUM(H36,H34,H30,H26,H22,H18)</f>
        <v>0</v>
      </c>
      <c r="I37" s="33">
        <f>SUM(I36,I34,I30,I26,I22,I18)</f>
        <v>0</v>
      </c>
      <c r="J37" s="23"/>
    </row>
    <row r="38" spans="1:10" ht="19.5" customHeight="1">
      <c r="A38" s="10"/>
      <c r="B38" s="10"/>
      <c r="C38" s="10"/>
      <c r="D38" s="10"/>
      <c r="E38" s="10"/>
      <c r="F38" s="10"/>
      <c r="G38" s="10"/>
      <c r="H38" s="10"/>
      <c r="I38" s="10"/>
      <c r="J38" s="10"/>
    </row>
    <row r="39" spans="1:10" ht="19.5" customHeight="1">
      <c r="A39" s="10"/>
      <c r="B39" s="10"/>
      <c r="C39" s="10"/>
      <c r="D39" s="10"/>
      <c r="E39" s="10"/>
      <c r="F39" s="10"/>
      <c r="G39" s="10"/>
      <c r="H39" s="10"/>
      <c r="I39" s="10"/>
      <c r="J39" s="10"/>
    </row>
    <row r="40" spans="1:10" ht="19.5" customHeight="1">
      <c r="A40" s="10"/>
      <c r="B40" s="10"/>
      <c r="C40" s="10"/>
      <c r="D40" s="10"/>
      <c r="E40" s="10"/>
      <c r="F40" s="10"/>
      <c r="G40" s="10"/>
      <c r="H40" s="10"/>
      <c r="I40" s="10"/>
      <c r="J40" s="10"/>
    </row>
    <row r="41" spans="1:10" ht="19.5" customHeight="1">
      <c r="A41" s="10"/>
      <c r="B41" s="10"/>
      <c r="C41" s="10"/>
      <c r="D41" s="10"/>
      <c r="E41" s="10"/>
      <c r="F41" s="10"/>
      <c r="G41" s="10"/>
      <c r="H41" s="10"/>
      <c r="I41" s="10"/>
      <c r="J41" s="10"/>
    </row>
    <row r="42" spans="1:10" ht="19.5" customHeight="1">
      <c r="A42" s="10"/>
      <c r="B42" s="10"/>
      <c r="C42" s="10"/>
      <c r="D42" s="10"/>
      <c r="E42" s="10"/>
      <c r="F42" s="10"/>
      <c r="G42" s="10"/>
      <c r="H42" s="10"/>
      <c r="I42" s="10"/>
      <c r="J42" s="10"/>
    </row>
    <row r="43" spans="1:10" ht="19.5" customHeight="1">
      <c r="A43" s="10"/>
      <c r="B43" s="10"/>
      <c r="C43" s="10"/>
      <c r="D43" s="10"/>
      <c r="E43" s="10"/>
      <c r="F43" s="10"/>
      <c r="G43" s="10"/>
      <c r="H43" s="10"/>
      <c r="I43" s="10"/>
      <c r="J43" s="10"/>
    </row>
    <row r="44" spans="1:10" ht="19.5" customHeight="1">
      <c r="A44" s="10"/>
      <c r="B44" s="10"/>
      <c r="C44" s="10"/>
      <c r="D44" s="10"/>
      <c r="E44" s="10"/>
      <c r="F44" s="10"/>
      <c r="G44" s="10"/>
      <c r="H44" s="10"/>
      <c r="I44" s="10"/>
      <c r="J44" s="10"/>
    </row>
  </sheetData>
  <mergeCells count="12">
    <mergeCell ref="I12:J12"/>
    <mergeCell ref="A13:D13"/>
    <mergeCell ref="E13:F13"/>
    <mergeCell ref="I13:J13"/>
    <mergeCell ref="A14:D14"/>
    <mergeCell ref="A10:F10"/>
    <mergeCell ref="C2:I2"/>
    <mergeCell ref="I1:J1"/>
    <mergeCell ref="A4:D4"/>
    <mergeCell ref="E4:F4"/>
    <mergeCell ref="I4:J4"/>
    <mergeCell ref="A5:D5"/>
  </mergeCells>
  <phoneticPr fontId="6"/>
  <conditionalFormatting sqref="E4:F4">
    <cfRule type="expression" dxfId="6" priority="3">
      <formula>$E$4=""</formula>
    </cfRule>
    <cfRule type="containsBlanks" dxfId="5" priority="6">
      <formula>LEN(TRIM(E4))=0</formula>
    </cfRule>
  </conditionalFormatting>
  <conditionalFormatting sqref="E13:F13">
    <cfRule type="expression" dxfId="4" priority="1">
      <formula>$E$13=""</formula>
    </cfRule>
    <cfRule type="containsBlanks" dxfId="3" priority="5">
      <formula>LEN(TRIM(E13))=0</formula>
    </cfRule>
  </conditionalFormatting>
  <conditionalFormatting sqref="G5">
    <cfRule type="expression" dxfId="2" priority="2">
      <formula>$G$5=""</formula>
    </cfRule>
    <cfRule type="containsBlanks" dxfId="1" priority="7">
      <formula>LEN(TRIM(G5))=0</formula>
    </cfRule>
  </conditionalFormatting>
  <conditionalFormatting sqref="G14">
    <cfRule type="containsBlanks" dxfId="0" priority="4">
      <formula>LEN(TRIM(G14))=0</formula>
    </cfRule>
  </conditionalFormatting>
  <dataValidations count="5">
    <dataValidation type="list" allowBlank="1" showInputMessage="1" showErrorMessage="1" sqref="E4:F4 E13:F13" xr:uid="{00000000-0002-0000-1000-000000000000}">
      <formula1>"（修正予算用）,（補正予算用）"</formula1>
    </dataValidation>
    <dataValidation type="list" allowBlank="1" showInputMessage="1" showErrorMessage="1" sqref="G5 G14" xr:uid="{00000000-0002-0000-1000-000001000000}">
      <formula1>"修正予算額,補正予算額"</formula1>
    </dataValidation>
    <dataValidation type="list" allowBlank="1" showInputMessage="1" showErrorMessage="1" sqref="B6:B9" xr:uid="{00000000-0002-0000-1000-000002000000}">
      <formula1>"1,2,3,4,5,6,7,8"</formula1>
    </dataValidation>
    <dataValidation type="list" allowBlank="1" showInputMessage="1" showErrorMessage="1" sqref="B15 B19 B23 B27 B31 B35" xr:uid="{00000000-0002-0000-1000-000003000000}">
      <formula1>"1,2,3,4,5,6,7,8,9,10,11,12,13,14"</formula1>
    </dataValidation>
    <dataValidation type="list" allowBlank="1" showInputMessage="1" showErrorMessage="1" sqref="E15:E17 E19:E21 E23:E25 E27:E29 E31:E33" xr:uid="{00000000-0002-0000-1000-000004000000}">
      <formula1>INDIRECT($D15)</formula1>
    </dataValidation>
  </dataValidations>
  <printOptions horizontalCentered="1"/>
  <pageMargins left="0.78740157480314965" right="0" top="0.98425196850393704" bottom="0.62992125984251968" header="0.51181102362204722" footer="0.51181102362204722"/>
  <pageSetup paperSize="9" scale="77" orientation="portrait"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8BC240-2B60-420D-9D1A-32BA4A557515}">
  <dimension ref="A1:B7"/>
  <sheetViews>
    <sheetView view="pageBreakPreview" zoomScale="95" zoomScaleNormal="100" zoomScaleSheetLayoutView="95" workbookViewId="0">
      <selection activeCell="B1" sqref="B1"/>
    </sheetView>
  </sheetViews>
  <sheetFormatPr defaultColWidth="9.88671875" defaultRowHeight="20.85" customHeight="1"/>
  <cols>
    <col min="1" max="1" width="22.109375" style="542" customWidth="1"/>
    <col min="2" max="2" width="55.109375" style="543" customWidth="1"/>
    <col min="3" max="16384" width="9.88671875" style="543"/>
  </cols>
  <sheetData>
    <row r="1" spans="1:2" ht="20.85" customHeight="1">
      <c r="B1" s="542" t="s">
        <v>742</v>
      </c>
    </row>
    <row r="2" spans="1:2" ht="20.85" customHeight="1">
      <c r="A2" s="893" t="s">
        <v>826</v>
      </c>
      <c r="B2" s="893"/>
    </row>
    <row r="3" spans="1:2" ht="20.25" customHeight="1">
      <c r="A3" s="759" t="s">
        <v>884</v>
      </c>
      <c r="B3" s="759"/>
    </row>
    <row r="4" spans="1:2" ht="11.1" customHeight="1" thickBot="1">
      <c r="A4" s="544"/>
      <c r="B4" s="544"/>
    </row>
    <row r="5" spans="1:2" ht="28.35" customHeight="1" thickBot="1">
      <c r="A5" s="545" t="s">
        <v>827</v>
      </c>
      <c r="B5" s="546"/>
    </row>
    <row r="6" spans="1:2" ht="28.35" customHeight="1" thickBot="1">
      <c r="A6" s="545" t="s">
        <v>828</v>
      </c>
      <c r="B6" s="569" t="s">
        <v>940</v>
      </c>
    </row>
    <row r="7" spans="1:2" ht="321" customHeight="1" thickBot="1">
      <c r="A7" s="545" t="s">
        <v>829</v>
      </c>
      <c r="B7" s="546" t="s">
        <v>830</v>
      </c>
    </row>
  </sheetData>
  <mergeCells count="2">
    <mergeCell ref="A2:B2"/>
    <mergeCell ref="A3:B3"/>
  </mergeCells>
  <phoneticPr fontId="6"/>
  <printOptions horizontalCentered="1" verticalCentered="1"/>
  <pageMargins left="0.70866141732283472" right="0.70866141732283472" top="0.74803149606299213" bottom="0.74803149606299213" header="0.31496062992125984" footer="0.31496062992125984"/>
  <pageSetup paperSize="9" orientation="portrait" r:id="rId1"/>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67E8C0-CBA0-4A15-82CC-40E755470C77}">
  <dimension ref="A1:B7"/>
  <sheetViews>
    <sheetView view="pageBreakPreview" zoomScale="95" zoomScaleNormal="100" zoomScaleSheetLayoutView="95" workbookViewId="0">
      <selection activeCell="B1" sqref="B1"/>
    </sheetView>
  </sheetViews>
  <sheetFormatPr defaultColWidth="9.88671875" defaultRowHeight="20.85" customHeight="1"/>
  <cols>
    <col min="1" max="1" width="22.109375" style="542" customWidth="1"/>
    <col min="2" max="2" width="55.109375" style="543" customWidth="1"/>
    <col min="3" max="16384" width="9.88671875" style="543"/>
  </cols>
  <sheetData>
    <row r="1" spans="1:2" ht="20.85" customHeight="1">
      <c r="B1" s="542" t="s">
        <v>780</v>
      </c>
    </row>
    <row r="2" spans="1:2" ht="20.85" customHeight="1">
      <c r="A2" s="893" t="s">
        <v>831</v>
      </c>
      <c r="B2" s="893"/>
    </row>
    <row r="3" spans="1:2" ht="20.25" customHeight="1">
      <c r="A3" s="759" t="s">
        <v>884</v>
      </c>
      <c r="B3" s="759"/>
    </row>
    <row r="4" spans="1:2" ht="11.1" customHeight="1" thickBot="1">
      <c r="A4" s="544"/>
      <c r="B4" s="544"/>
    </row>
    <row r="5" spans="1:2" ht="28.35" customHeight="1" thickBot="1">
      <c r="A5" s="545" t="s">
        <v>832</v>
      </c>
      <c r="B5" s="546" t="s">
        <v>833</v>
      </c>
    </row>
    <row r="6" spans="1:2" ht="28.35" customHeight="1" thickBot="1">
      <c r="A6" s="545" t="s">
        <v>834</v>
      </c>
      <c r="B6" s="546" t="s">
        <v>835</v>
      </c>
    </row>
    <row r="7" spans="1:2" ht="321" customHeight="1" thickBot="1">
      <c r="A7" s="545" t="s">
        <v>836</v>
      </c>
      <c r="B7" s="546" t="s">
        <v>830</v>
      </c>
    </row>
  </sheetData>
  <mergeCells count="2">
    <mergeCell ref="A2:B2"/>
    <mergeCell ref="A3:B3"/>
  </mergeCells>
  <phoneticPr fontId="6"/>
  <printOptions horizontalCentered="1" verticalCentered="1"/>
  <pageMargins left="0.70866141732283472" right="0.70866141732283472" top="0.74803149606299213" bottom="0.74803149606299213" header="0.31496062992125984" footer="0.31496062992125984"/>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108"/>
  <sheetViews>
    <sheetView view="pageBreakPreview" zoomScaleNormal="100" zoomScaleSheetLayoutView="100" workbookViewId="0">
      <selection activeCell="A35" sqref="A35:C35"/>
    </sheetView>
  </sheetViews>
  <sheetFormatPr defaultColWidth="12.88671875" defaultRowHeight="13.2"/>
  <cols>
    <col min="1" max="1" width="14.109375" style="139" customWidth="1"/>
    <col min="2" max="2" width="28" style="139" customWidth="1"/>
    <col min="3" max="3" width="74.109375" style="185" customWidth="1"/>
    <col min="4" max="4" width="12.88671875" style="139"/>
    <col min="5" max="5" width="3.44140625" style="139" bestFit="1" customWidth="1"/>
    <col min="6" max="7" width="12.88671875" style="139"/>
    <col min="8" max="8" width="2.109375" style="139" bestFit="1" customWidth="1"/>
    <col min="9" max="16384" width="12.88671875" style="139"/>
  </cols>
  <sheetData>
    <row r="1" spans="1:7" ht="21">
      <c r="A1" s="726" t="s">
        <v>869</v>
      </c>
      <c r="B1" s="726"/>
      <c r="C1" s="726"/>
    </row>
    <row r="3" spans="1:7" ht="13.5" customHeight="1">
      <c r="A3" s="728" t="s">
        <v>304</v>
      </c>
      <c r="B3" s="729"/>
      <c r="C3" s="177"/>
      <c r="D3" s="98"/>
      <c r="E3" s="99"/>
      <c r="G3" s="178"/>
    </row>
    <row r="4" spans="1:7" ht="37.5" customHeight="1">
      <c r="A4" s="146"/>
      <c r="B4" s="177" t="s">
        <v>482</v>
      </c>
      <c r="C4" s="177" t="s">
        <v>746</v>
      </c>
      <c r="D4" s="100"/>
      <c r="E4" s="100"/>
    </row>
    <row r="5" spans="1:7" ht="21.6">
      <c r="A5" s="183" t="s">
        <v>134</v>
      </c>
      <c r="B5" s="177" t="s">
        <v>136</v>
      </c>
      <c r="C5" s="177" t="s">
        <v>632</v>
      </c>
      <c r="D5" s="178"/>
      <c r="E5" s="178"/>
    </row>
    <row r="6" spans="1:7" ht="60.75" customHeight="1">
      <c r="A6" s="183" t="s">
        <v>68</v>
      </c>
      <c r="B6" s="177" t="s">
        <v>145</v>
      </c>
      <c r="C6" s="179" t="s">
        <v>747</v>
      </c>
    </row>
    <row r="7" spans="1:7" ht="32.4">
      <c r="A7" s="183" t="s">
        <v>135</v>
      </c>
      <c r="B7" s="177" t="s">
        <v>107</v>
      </c>
      <c r="C7" s="179" t="s">
        <v>633</v>
      </c>
    </row>
    <row r="8" spans="1:7" ht="21.6">
      <c r="A8" s="183" t="s">
        <v>137</v>
      </c>
      <c r="B8" s="177" t="s">
        <v>423</v>
      </c>
      <c r="C8" s="179" t="s">
        <v>793</v>
      </c>
    </row>
    <row r="9" spans="1:7" ht="86.4">
      <c r="A9" s="183" t="s">
        <v>139</v>
      </c>
      <c r="B9" s="177" t="s">
        <v>235</v>
      </c>
      <c r="C9" s="179" t="s">
        <v>748</v>
      </c>
    </row>
    <row r="10" spans="1:7">
      <c r="A10" s="183" t="s">
        <v>140</v>
      </c>
      <c r="B10" s="177" t="s">
        <v>220</v>
      </c>
      <c r="C10" s="177" t="s">
        <v>623</v>
      </c>
    </row>
    <row r="11" spans="1:7">
      <c r="A11" s="183" t="s">
        <v>141</v>
      </c>
      <c r="B11" s="177" t="s">
        <v>479</v>
      </c>
      <c r="C11" s="179" t="s">
        <v>485</v>
      </c>
    </row>
    <row r="12" spans="1:7" ht="21.6">
      <c r="A12" s="183" t="s">
        <v>143</v>
      </c>
      <c r="B12" s="177" t="s">
        <v>142</v>
      </c>
      <c r="C12" s="179" t="s">
        <v>426</v>
      </c>
    </row>
    <row r="13" spans="1:7" ht="21.6">
      <c r="A13" s="183" t="s">
        <v>263</v>
      </c>
      <c r="B13" s="180" t="s">
        <v>480</v>
      </c>
      <c r="C13" s="179" t="s">
        <v>634</v>
      </c>
    </row>
    <row r="14" spans="1:7">
      <c r="A14" s="183" t="s">
        <v>144</v>
      </c>
      <c r="B14" s="177" t="s">
        <v>146</v>
      </c>
      <c r="C14" s="179" t="s">
        <v>305</v>
      </c>
    </row>
    <row r="15" spans="1:7">
      <c r="A15" s="183" t="s">
        <v>264</v>
      </c>
      <c r="B15" s="177" t="s">
        <v>221</v>
      </c>
      <c r="C15" s="179" t="s">
        <v>305</v>
      </c>
    </row>
    <row r="16" spans="1:7" ht="32.4">
      <c r="A16" s="183" t="s">
        <v>144</v>
      </c>
      <c r="B16" s="177" t="s">
        <v>283</v>
      </c>
      <c r="C16" s="179" t="s">
        <v>284</v>
      </c>
    </row>
    <row r="17" spans="1:3">
      <c r="A17" s="183" t="s">
        <v>268</v>
      </c>
      <c r="B17" s="177" t="s">
        <v>744</v>
      </c>
      <c r="C17" s="179" t="s">
        <v>427</v>
      </c>
    </row>
    <row r="18" spans="1:3">
      <c r="A18" s="183" t="s">
        <v>69</v>
      </c>
      <c r="B18" s="177" t="s">
        <v>269</v>
      </c>
      <c r="C18" s="179" t="s">
        <v>285</v>
      </c>
    </row>
    <row r="19" spans="1:3">
      <c r="A19" s="183" t="s">
        <v>70</v>
      </c>
      <c r="B19" s="177" t="s">
        <v>271</v>
      </c>
      <c r="C19" s="179" t="s">
        <v>285</v>
      </c>
    </row>
    <row r="20" spans="1:3">
      <c r="A20" s="183" t="s">
        <v>625</v>
      </c>
      <c r="B20" s="177" t="s">
        <v>627</v>
      </c>
      <c r="C20" s="179" t="s">
        <v>626</v>
      </c>
    </row>
    <row r="21" spans="1:3">
      <c r="A21" s="183" t="s">
        <v>778</v>
      </c>
      <c r="B21" s="177" t="s">
        <v>777</v>
      </c>
      <c r="C21" s="179" t="s">
        <v>779</v>
      </c>
    </row>
    <row r="22" spans="1:3">
      <c r="A22" s="184"/>
      <c r="B22" s="180"/>
      <c r="C22" s="181"/>
    </row>
    <row r="23" spans="1:3" ht="13.5" customHeight="1">
      <c r="A23" s="730" t="s">
        <v>274</v>
      </c>
      <c r="B23" s="731"/>
      <c r="C23" s="182"/>
    </row>
    <row r="24" spans="1:3" ht="21.6">
      <c r="A24" s="183" t="s">
        <v>275</v>
      </c>
      <c r="B24" s="177" t="s">
        <v>286</v>
      </c>
      <c r="C24" s="179" t="s">
        <v>287</v>
      </c>
    </row>
    <row r="25" spans="1:3">
      <c r="A25" s="183" t="s">
        <v>276</v>
      </c>
      <c r="B25" s="177" t="s">
        <v>293</v>
      </c>
      <c r="C25" s="179" t="s">
        <v>288</v>
      </c>
    </row>
    <row r="26" spans="1:3">
      <c r="A26" s="183" t="s">
        <v>277</v>
      </c>
      <c r="B26" s="177" t="s">
        <v>294</v>
      </c>
      <c r="C26" s="179" t="s">
        <v>295</v>
      </c>
    </row>
    <row r="27" spans="1:3">
      <c r="A27" s="183" t="s">
        <v>278</v>
      </c>
      <c r="B27" s="177" t="s">
        <v>333</v>
      </c>
      <c r="C27" s="179" t="s">
        <v>894</v>
      </c>
    </row>
    <row r="29" spans="1:3" ht="13.5" customHeight="1">
      <c r="A29" s="730" t="s">
        <v>289</v>
      </c>
      <c r="B29" s="732"/>
      <c r="C29" s="182"/>
    </row>
    <row r="30" spans="1:3">
      <c r="A30" s="183"/>
      <c r="B30" s="177" t="s">
        <v>749</v>
      </c>
      <c r="C30" s="179"/>
    </row>
    <row r="31" spans="1:3" ht="43.2">
      <c r="A31" s="183"/>
      <c r="B31" s="177" t="s">
        <v>290</v>
      </c>
      <c r="C31" s="179" t="s">
        <v>585</v>
      </c>
    </row>
    <row r="32" spans="1:3" ht="21.6">
      <c r="A32" s="183"/>
      <c r="B32" s="177" t="s">
        <v>309</v>
      </c>
      <c r="C32" s="179" t="s">
        <v>635</v>
      </c>
    </row>
    <row r="33" spans="1:3">
      <c r="A33" s="183"/>
      <c r="B33" s="406" t="s">
        <v>310</v>
      </c>
      <c r="C33" s="179" t="s">
        <v>291</v>
      </c>
    </row>
    <row r="34" spans="1:3">
      <c r="A34" s="183"/>
      <c r="B34" s="177" t="s">
        <v>292</v>
      </c>
      <c r="C34" s="179" t="s">
        <v>870</v>
      </c>
    </row>
    <row r="35" spans="1:3" ht="30" customHeight="1">
      <c r="A35" s="733" t="s">
        <v>871</v>
      </c>
      <c r="B35" s="734"/>
      <c r="C35" s="734"/>
    </row>
    <row r="36" spans="1:3" ht="13.5" customHeight="1">
      <c r="A36" s="415" t="s">
        <v>515</v>
      </c>
      <c r="B36" s="416"/>
      <c r="C36" s="416"/>
    </row>
    <row r="37" spans="1:3">
      <c r="A37" s="417" t="s">
        <v>191</v>
      </c>
      <c r="B37" s="418" t="s">
        <v>489</v>
      </c>
      <c r="C37" s="430" t="s">
        <v>586</v>
      </c>
    </row>
    <row r="38" spans="1:3">
      <c r="A38" s="419" t="s">
        <v>490</v>
      </c>
      <c r="B38" s="420"/>
      <c r="C38" s="420" t="s">
        <v>580</v>
      </c>
    </row>
    <row r="39" spans="1:3">
      <c r="A39" s="419" t="s">
        <v>491</v>
      </c>
      <c r="B39" s="420"/>
      <c r="C39" s="420" t="s">
        <v>492</v>
      </c>
    </row>
    <row r="40" spans="1:3">
      <c r="A40" s="725" t="s">
        <v>493</v>
      </c>
      <c r="B40" s="419" t="s">
        <v>494</v>
      </c>
      <c r="C40" s="420" t="s">
        <v>495</v>
      </c>
    </row>
    <row r="41" spans="1:3">
      <c r="A41" s="723"/>
      <c r="B41" s="419" t="s">
        <v>496</v>
      </c>
      <c r="C41" s="420" t="s">
        <v>497</v>
      </c>
    </row>
    <row r="42" spans="1:3">
      <c r="A42" s="724"/>
      <c r="B42" s="419" t="s">
        <v>498</v>
      </c>
      <c r="C42" s="420" t="s">
        <v>499</v>
      </c>
    </row>
    <row r="43" spans="1:3">
      <c r="A43" s="722" t="s">
        <v>500</v>
      </c>
      <c r="B43" s="419" t="s">
        <v>501</v>
      </c>
      <c r="C43" s="419" t="s">
        <v>502</v>
      </c>
    </row>
    <row r="44" spans="1:3">
      <c r="A44" s="702"/>
      <c r="B44" s="421" t="s">
        <v>503</v>
      </c>
      <c r="C44" s="419" t="s">
        <v>504</v>
      </c>
    </row>
    <row r="45" spans="1:3">
      <c r="A45" s="703"/>
      <c r="B45" s="422" t="s">
        <v>505</v>
      </c>
      <c r="C45" s="423" t="s">
        <v>506</v>
      </c>
    </row>
    <row r="46" spans="1:3">
      <c r="A46" s="419" t="s">
        <v>507</v>
      </c>
      <c r="B46" s="422"/>
      <c r="C46" s="422" t="s">
        <v>508</v>
      </c>
    </row>
    <row r="47" spans="1:3">
      <c r="A47" s="419" t="s">
        <v>509</v>
      </c>
      <c r="B47" s="419"/>
      <c r="C47" s="419" t="s">
        <v>510</v>
      </c>
    </row>
    <row r="48" spans="1:3">
      <c r="A48" s="419" t="s">
        <v>511</v>
      </c>
      <c r="B48" s="423"/>
      <c r="C48" s="419" t="s">
        <v>512</v>
      </c>
    </row>
    <row r="49" spans="1:5">
      <c r="A49" s="419" t="s">
        <v>513</v>
      </c>
      <c r="B49" s="419"/>
      <c r="C49" s="419" t="s">
        <v>514</v>
      </c>
    </row>
    <row r="50" spans="1:5">
      <c r="A50" s="415" t="s">
        <v>516</v>
      </c>
      <c r="B50" s="416"/>
      <c r="C50" s="416"/>
      <c r="D50"/>
      <c r="E50"/>
    </row>
    <row r="51" spans="1:5">
      <c r="A51" s="417" t="s">
        <v>191</v>
      </c>
      <c r="B51" s="417" t="s">
        <v>489</v>
      </c>
      <c r="C51" s="417" t="s">
        <v>586</v>
      </c>
      <c r="D51" s="414"/>
      <c r="E51" s="412"/>
    </row>
    <row r="52" spans="1:5">
      <c r="A52" s="705" t="s">
        <v>199</v>
      </c>
      <c r="B52" s="419" t="s">
        <v>517</v>
      </c>
      <c r="C52" s="419" t="s">
        <v>581</v>
      </c>
      <c r="D52" s="411"/>
      <c r="E52" s="412"/>
    </row>
    <row r="53" spans="1:5">
      <c r="A53" s="705"/>
      <c r="B53" s="419" t="s">
        <v>518</v>
      </c>
      <c r="C53" s="419" t="s">
        <v>519</v>
      </c>
      <c r="D53" s="411"/>
      <c r="E53" s="412"/>
    </row>
    <row r="54" spans="1:5">
      <c r="A54" s="705"/>
      <c r="B54" s="419" t="s">
        <v>520</v>
      </c>
      <c r="C54" s="419" t="s">
        <v>521</v>
      </c>
      <c r="D54" s="411"/>
      <c r="E54" s="412"/>
    </row>
    <row r="55" spans="1:5">
      <c r="A55" s="705"/>
      <c r="B55" s="419" t="s">
        <v>522</v>
      </c>
      <c r="C55" s="419" t="s">
        <v>523</v>
      </c>
      <c r="D55" s="411"/>
      <c r="E55" s="412"/>
    </row>
    <row r="56" spans="1:5">
      <c r="A56" s="705"/>
      <c r="B56" s="419" t="s">
        <v>524</v>
      </c>
      <c r="C56" s="419" t="s">
        <v>525</v>
      </c>
      <c r="D56" s="411"/>
      <c r="E56" s="412"/>
    </row>
    <row r="57" spans="1:5">
      <c r="A57" s="705"/>
      <c r="B57" s="419" t="s">
        <v>526</v>
      </c>
      <c r="C57" s="419" t="s">
        <v>527</v>
      </c>
      <c r="D57" s="411"/>
      <c r="E57" s="412"/>
    </row>
    <row r="58" spans="1:5">
      <c r="A58" s="705" t="s">
        <v>528</v>
      </c>
      <c r="B58" s="419" t="s">
        <v>529</v>
      </c>
      <c r="C58" s="419" t="s">
        <v>530</v>
      </c>
      <c r="D58" s="411"/>
      <c r="E58" s="412"/>
    </row>
    <row r="59" spans="1:5">
      <c r="A59" s="705"/>
      <c r="B59" s="419" t="s">
        <v>531</v>
      </c>
      <c r="C59" s="419" t="s">
        <v>532</v>
      </c>
      <c r="D59" s="411"/>
      <c r="E59" s="412"/>
    </row>
    <row r="60" spans="1:5">
      <c r="A60" s="705"/>
      <c r="B60" s="419" t="s">
        <v>524</v>
      </c>
      <c r="C60" s="419" t="s">
        <v>750</v>
      </c>
      <c r="D60" s="411"/>
      <c r="E60" s="412"/>
    </row>
    <row r="61" spans="1:5">
      <c r="A61" s="705"/>
      <c r="B61" s="419" t="s">
        <v>207</v>
      </c>
      <c r="C61" s="419" t="s">
        <v>533</v>
      </c>
      <c r="D61" s="411"/>
      <c r="E61" s="412"/>
    </row>
    <row r="62" spans="1:5">
      <c r="A62" s="705"/>
      <c r="B62" s="419" t="s">
        <v>534</v>
      </c>
      <c r="C62" s="419" t="s">
        <v>535</v>
      </c>
      <c r="D62" s="411"/>
      <c r="E62" s="412"/>
    </row>
    <row r="63" spans="1:5">
      <c r="A63" s="705"/>
      <c r="B63" s="419" t="s">
        <v>526</v>
      </c>
      <c r="C63" s="419" t="s">
        <v>536</v>
      </c>
      <c r="D63" s="411"/>
      <c r="E63" s="412"/>
    </row>
    <row r="64" spans="1:5">
      <c r="A64" s="705" t="s">
        <v>201</v>
      </c>
      <c r="B64" s="419" t="s">
        <v>517</v>
      </c>
      <c r="C64" s="419" t="s">
        <v>537</v>
      </c>
      <c r="D64" s="411"/>
      <c r="E64" s="412"/>
    </row>
    <row r="65" spans="1:5">
      <c r="A65" s="705"/>
      <c r="B65" s="419" t="s">
        <v>518</v>
      </c>
      <c r="C65" s="419" t="s">
        <v>538</v>
      </c>
      <c r="D65" s="411"/>
      <c r="E65" s="412"/>
    </row>
    <row r="66" spans="1:5">
      <c r="A66" s="705"/>
      <c r="B66" s="419" t="s">
        <v>520</v>
      </c>
      <c r="C66" s="419" t="s">
        <v>539</v>
      </c>
      <c r="D66" s="411"/>
      <c r="E66" s="412"/>
    </row>
    <row r="67" spans="1:5">
      <c r="A67" s="705"/>
      <c r="B67" s="419" t="s">
        <v>522</v>
      </c>
      <c r="C67" s="419" t="s">
        <v>540</v>
      </c>
      <c r="D67" s="411"/>
      <c r="E67" s="412"/>
    </row>
    <row r="68" spans="1:5">
      <c r="A68" s="705"/>
      <c r="B68" s="419" t="s">
        <v>524</v>
      </c>
      <c r="C68" s="419" t="s">
        <v>541</v>
      </c>
      <c r="D68" s="411"/>
      <c r="E68" s="412"/>
    </row>
    <row r="69" spans="1:5">
      <c r="A69" s="705"/>
      <c r="B69" s="419" t="s">
        <v>207</v>
      </c>
      <c r="C69" s="419" t="s">
        <v>542</v>
      </c>
      <c r="D69" s="411"/>
      <c r="E69" s="412"/>
    </row>
    <row r="70" spans="1:5">
      <c r="A70" s="705"/>
      <c r="B70" s="419" t="s">
        <v>208</v>
      </c>
      <c r="C70" s="419" t="s">
        <v>543</v>
      </c>
      <c r="D70" s="411"/>
      <c r="E70" s="412"/>
    </row>
    <row r="71" spans="1:5">
      <c r="A71" s="705"/>
      <c r="B71" s="419" t="s">
        <v>526</v>
      </c>
      <c r="C71" s="419" t="s">
        <v>544</v>
      </c>
      <c r="D71" s="411"/>
      <c r="E71" s="412"/>
    </row>
    <row r="72" spans="1:5">
      <c r="A72" s="705"/>
      <c r="B72" s="419" t="s">
        <v>209</v>
      </c>
      <c r="C72" s="419" t="s">
        <v>545</v>
      </c>
      <c r="D72" s="411"/>
      <c r="E72" s="412"/>
    </row>
    <row r="73" spans="1:5">
      <c r="A73" s="705"/>
      <c r="B73" s="419" t="s">
        <v>534</v>
      </c>
      <c r="C73" s="419" t="s">
        <v>582</v>
      </c>
      <c r="D73" s="411"/>
      <c r="E73" s="412"/>
    </row>
    <row r="74" spans="1:5">
      <c r="A74" s="705"/>
      <c r="B74" s="533" t="s">
        <v>206</v>
      </c>
      <c r="C74" s="419" t="s">
        <v>546</v>
      </c>
      <c r="D74" s="411"/>
      <c r="E74" s="412"/>
    </row>
    <row r="75" spans="1:5" ht="13.35" customHeight="1">
      <c r="A75" s="702" t="s">
        <v>202</v>
      </c>
      <c r="B75" s="424" t="s">
        <v>547</v>
      </c>
      <c r="C75" s="419" t="s">
        <v>548</v>
      </c>
      <c r="D75" s="411"/>
      <c r="E75" s="412"/>
    </row>
    <row r="76" spans="1:5">
      <c r="A76" s="702"/>
      <c r="B76" s="419" t="s">
        <v>549</v>
      </c>
      <c r="C76" s="419" t="s">
        <v>550</v>
      </c>
      <c r="D76" s="411"/>
      <c r="E76" s="412"/>
    </row>
    <row r="77" spans="1:5">
      <c r="A77" s="702"/>
      <c r="B77" s="426" t="s">
        <v>551</v>
      </c>
      <c r="C77" s="419" t="s">
        <v>552</v>
      </c>
      <c r="D77" s="727"/>
      <c r="E77" s="412"/>
    </row>
    <row r="78" spans="1:5">
      <c r="A78" s="702"/>
      <c r="B78" s="426" t="s">
        <v>553</v>
      </c>
      <c r="C78" s="419" t="s">
        <v>554</v>
      </c>
      <c r="D78" s="727"/>
      <c r="E78" s="412"/>
    </row>
    <row r="79" spans="1:5">
      <c r="A79" s="702"/>
      <c r="B79" s="426" t="s">
        <v>208</v>
      </c>
      <c r="C79" s="419" t="s">
        <v>555</v>
      </c>
      <c r="D79" s="411"/>
      <c r="E79" s="412"/>
    </row>
    <row r="80" spans="1:5">
      <c r="A80" s="703"/>
      <c r="B80" s="426" t="s">
        <v>526</v>
      </c>
      <c r="C80" s="419" t="s">
        <v>556</v>
      </c>
      <c r="D80" s="411"/>
      <c r="E80" s="412"/>
    </row>
    <row r="81" spans="1:5">
      <c r="A81" s="723" t="s">
        <v>203</v>
      </c>
      <c r="B81" s="423" t="s">
        <v>517</v>
      </c>
      <c r="C81" s="419" t="s">
        <v>557</v>
      </c>
      <c r="D81" s="411"/>
      <c r="E81" s="412"/>
    </row>
    <row r="82" spans="1:5">
      <c r="A82" s="723"/>
      <c r="B82" s="419" t="s">
        <v>518</v>
      </c>
      <c r="C82" s="419" t="s">
        <v>558</v>
      </c>
      <c r="D82" s="411"/>
      <c r="E82" s="412"/>
    </row>
    <row r="83" spans="1:5">
      <c r="A83" s="723"/>
      <c r="B83" s="419" t="s">
        <v>520</v>
      </c>
      <c r="C83" s="419" t="s">
        <v>559</v>
      </c>
      <c r="D83" s="411"/>
      <c r="E83" s="412"/>
    </row>
    <row r="84" spans="1:5">
      <c r="A84" s="723"/>
      <c r="B84" s="419" t="s">
        <v>560</v>
      </c>
      <c r="C84" s="419" t="s">
        <v>561</v>
      </c>
      <c r="D84" s="411"/>
      <c r="E84" s="412"/>
    </row>
    <row r="85" spans="1:5">
      <c r="A85" s="723"/>
      <c r="B85" s="419" t="s">
        <v>562</v>
      </c>
      <c r="C85" s="419" t="s">
        <v>751</v>
      </c>
      <c r="D85" s="411"/>
      <c r="E85" s="412"/>
    </row>
    <row r="86" spans="1:5">
      <c r="A86" s="723"/>
      <c r="B86" s="422" t="s">
        <v>563</v>
      </c>
      <c r="C86" s="419" t="s">
        <v>622</v>
      </c>
      <c r="D86" s="411"/>
      <c r="E86" s="412"/>
    </row>
    <row r="87" spans="1:5">
      <c r="A87" s="723"/>
      <c r="B87" s="419" t="s">
        <v>209</v>
      </c>
      <c r="C87" s="419" t="s">
        <v>564</v>
      </c>
      <c r="D87" s="411"/>
      <c r="E87" s="412"/>
    </row>
    <row r="88" spans="1:5">
      <c r="A88" s="724"/>
      <c r="B88" s="419" t="s">
        <v>534</v>
      </c>
      <c r="C88" s="419" t="s">
        <v>583</v>
      </c>
      <c r="D88" s="411"/>
      <c r="E88" s="412"/>
    </row>
    <row r="89" spans="1:5">
      <c r="A89" s="725" t="s">
        <v>204</v>
      </c>
      <c r="B89" s="419" t="s">
        <v>565</v>
      </c>
      <c r="C89" s="419" t="s">
        <v>566</v>
      </c>
      <c r="D89" s="411"/>
      <c r="E89" s="412"/>
    </row>
    <row r="90" spans="1:5">
      <c r="A90" s="723"/>
      <c r="B90" s="419" t="s">
        <v>562</v>
      </c>
      <c r="C90" s="419" t="s">
        <v>752</v>
      </c>
      <c r="D90" s="411"/>
      <c r="E90" s="412"/>
    </row>
    <row r="91" spans="1:5">
      <c r="A91" s="723"/>
      <c r="B91" s="419" t="s">
        <v>520</v>
      </c>
      <c r="C91" s="419" t="s">
        <v>567</v>
      </c>
      <c r="D91" s="411"/>
      <c r="E91" s="412"/>
    </row>
    <row r="92" spans="1:5">
      <c r="A92" s="723"/>
      <c r="B92" s="419" t="s">
        <v>209</v>
      </c>
      <c r="C92" s="419" t="s">
        <v>568</v>
      </c>
      <c r="D92" s="411"/>
      <c r="E92" s="412"/>
    </row>
    <row r="93" spans="1:5">
      <c r="A93" s="724"/>
      <c r="B93" s="419" t="s">
        <v>534</v>
      </c>
      <c r="C93" s="419" t="s">
        <v>753</v>
      </c>
      <c r="D93" s="411"/>
      <c r="E93" s="412"/>
    </row>
    <row r="94" spans="1:5" ht="15.6" customHeight="1">
      <c r="A94" s="722" t="s">
        <v>205</v>
      </c>
      <c r="B94" s="419" t="s">
        <v>562</v>
      </c>
      <c r="C94" s="419" t="s">
        <v>569</v>
      </c>
      <c r="D94" s="411"/>
      <c r="E94" s="412"/>
    </row>
    <row r="95" spans="1:5">
      <c r="A95" s="702"/>
      <c r="B95" s="419" t="s">
        <v>520</v>
      </c>
      <c r="C95" s="419" t="s">
        <v>570</v>
      </c>
      <c r="D95" s="411"/>
      <c r="E95" s="412"/>
    </row>
    <row r="96" spans="1:5">
      <c r="A96" s="702"/>
      <c r="B96" s="424" t="s">
        <v>209</v>
      </c>
      <c r="C96" s="424" t="s">
        <v>571</v>
      </c>
      <c r="D96" s="411"/>
      <c r="E96" s="412"/>
    </row>
    <row r="97" spans="1:5">
      <c r="A97" s="703"/>
      <c r="B97" s="424" t="s">
        <v>534</v>
      </c>
      <c r="C97" s="424" t="s">
        <v>754</v>
      </c>
      <c r="D97" s="411"/>
      <c r="E97" s="412"/>
    </row>
    <row r="98" spans="1:5">
      <c r="A98" s="702" t="s">
        <v>206</v>
      </c>
      <c r="B98" s="423" t="s">
        <v>572</v>
      </c>
      <c r="C98" s="421" t="s">
        <v>573</v>
      </c>
      <c r="D98" s="411"/>
      <c r="E98" s="412"/>
    </row>
    <row r="99" spans="1:5">
      <c r="A99" s="703"/>
      <c r="B99" s="426" t="s">
        <v>549</v>
      </c>
      <c r="C99" s="424" t="s">
        <v>574</v>
      </c>
      <c r="D99" s="411"/>
      <c r="E99" s="412"/>
    </row>
    <row r="100" spans="1:5">
      <c r="A100" s="704" t="s">
        <v>207</v>
      </c>
      <c r="B100" s="424" t="s">
        <v>551</v>
      </c>
      <c r="C100" s="421" t="s">
        <v>755</v>
      </c>
      <c r="D100" s="411"/>
      <c r="E100" s="412"/>
    </row>
    <row r="101" spans="1:5">
      <c r="A101" s="704"/>
      <c r="B101" s="419" t="s">
        <v>553</v>
      </c>
      <c r="C101" s="419" t="s">
        <v>756</v>
      </c>
      <c r="D101" s="411"/>
      <c r="E101" s="412"/>
    </row>
    <row r="102" spans="1:5">
      <c r="A102" s="704"/>
      <c r="B102" s="419" t="s">
        <v>575</v>
      </c>
      <c r="C102" s="419" t="s">
        <v>757</v>
      </c>
      <c r="D102" s="411"/>
      <c r="E102" s="412"/>
    </row>
    <row r="103" spans="1:5">
      <c r="A103" s="735" t="s">
        <v>576</v>
      </c>
      <c r="B103" s="736"/>
      <c r="C103" s="419" t="s">
        <v>577</v>
      </c>
      <c r="D103" s="411"/>
      <c r="E103" s="412"/>
    </row>
    <row r="104" spans="1:5">
      <c r="A104" s="704" t="s">
        <v>208</v>
      </c>
      <c r="B104" s="741"/>
      <c r="C104" s="427" t="s">
        <v>578</v>
      </c>
      <c r="D104" s="411"/>
      <c r="E104" s="412"/>
    </row>
    <row r="105" spans="1:5">
      <c r="A105" s="735" t="s">
        <v>209</v>
      </c>
      <c r="B105" s="736"/>
      <c r="C105" s="419" t="s">
        <v>579</v>
      </c>
      <c r="D105" s="411"/>
      <c r="E105" s="412"/>
    </row>
    <row r="106" spans="1:5">
      <c r="A106" s="737" t="s">
        <v>210</v>
      </c>
      <c r="B106" s="738"/>
      <c r="C106" s="428" t="s">
        <v>584</v>
      </c>
      <c r="D106" s="411"/>
      <c r="E106" s="412"/>
    </row>
    <row r="107" spans="1:5" ht="21" customHeight="1">
      <c r="A107" s="739" t="s">
        <v>211</v>
      </c>
      <c r="B107" s="740"/>
      <c r="C107" s="427" t="s">
        <v>636</v>
      </c>
      <c r="D107" s="413"/>
      <c r="E107" s="412"/>
    </row>
    <row r="108" spans="1:5">
      <c r="C108" s="425"/>
    </row>
  </sheetData>
  <mergeCells count="22">
    <mergeCell ref="A105:B105"/>
    <mergeCell ref="A106:B106"/>
    <mergeCell ref="A107:B107"/>
    <mergeCell ref="A100:A102"/>
    <mergeCell ref="A103:B103"/>
    <mergeCell ref="A104:B104"/>
    <mergeCell ref="A81:A88"/>
    <mergeCell ref="A89:A93"/>
    <mergeCell ref="A94:A97"/>
    <mergeCell ref="A98:A99"/>
    <mergeCell ref="A35:C35"/>
    <mergeCell ref="A52:A57"/>
    <mergeCell ref="A58:A63"/>
    <mergeCell ref="A64:A74"/>
    <mergeCell ref="A75:A80"/>
    <mergeCell ref="A1:C1"/>
    <mergeCell ref="D77:D78"/>
    <mergeCell ref="A40:A42"/>
    <mergeCell ref="A43:A45"/>
    <mergeCell ref="A3:B3"/>
    <mergeCell ref="A23:B23"/>
    <mergeCell ref="A29:B29"/>
  </mergeCells>
  <phoneticPr fontId="6"/>
  <hyperlinks>
    <hyperlink ref="A27" location="'科目内訳表（様式36）'!A1" display="様式36" xr:uid="{00000000-0004-0000-0100-000000000000}"/>
    <hyperlink ref="A26" location="'科目内訳表（様式36）'!A1" display="様式36" xr:uid="{00000000-0004-0000-0100-000001000000}"/>
    <hyperlink ref="A24" location="'口座出納帳（様式35）'!A1" display="様式35" xr:uid="{00000000-0004-0000-0100-000002000000}"/>
  </hyperlinks>
  <pageMargins left="0.11811023622047245" right="0.11811023622047245" top="0.19685039370078741" bottom="0.15748031496062992" header="0.31496062992125984" footer="0.31496062992125984"/>
  <pageSetup paperSize="9" scale="86" fitToHeight="0" orientation="portrait" r:id="rId1"/>
  <rowBreaks count="1" manualBreakCount="1">
    <brk id="34" max="2" man="1"/>
  </rowBreaks>
  <legacy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92E251-CA85-4DF9-969B-3FAEB9D015CE}">
  <dimension ref="A1:B8"/>
  <sheetViews>
    <sheetView view="pageBreakPreview" zoomScale="95" zoomScaleNormal="100" zoomScaleSheetLayoutView="95" workbookViewId="0">
      <selection activeCell="B1" sqref="B1"/>
    </sheetView>
  </sheetViews>
  <sheetFormatPr defaultColWidth="9.88671875" defaultRowHeight="20.85" customHeight="1"/>
  <cols>
    <col min="1" max="1" width="22.109375" style="542" customWidth="1"/>
    <col min="2" max="2" width="55.109375" style="543" customWidth="1"/>
    <col min="3" max="16384" width="9.88671875" style="543"/>
  </cols>
  <sheetData>
    <row r="1" spans="1:2" ht="20.85" customHeight="1">
      <c r="B1" s="542" t="s">
        <v>837</v>
      </c>
    </row>
    <row r="2" spans="1:2" ht="20.85" customHeight="1">
      <c r="A2" s="893" t="s">
        <v>838</v>
      </c>
      <c r="B2" s="893"/>
    </row>
    <row r="3" spans="1:2" ht="20.25" customHeight="1">
      <c r="A3" s="759" t="s">
        <v>884</v>
      </c>
      <c r="B3" s="759"/>
    </row>
    <row r="4" spans="1:2" ht="11.1" customHeight="1" thickBot="1">
      <c r="A4" s="544"/>
      <c r="B4" s="544"/>
    </row>
    <row r="5" spans="1:2" ht="28.35" customHeight="1" thickBot="1">
      <c r="A5" s="545" t="s">
        <v>839</v>
      </c>
      <c r="B5" s="546" t="s">
        <v>840</v>
      </c>
    </row>
    <row r="6" spans="1:2" ht="28.35" customHeight="1" thickBot="1">
      <c r="A6" s="545" t="s">
        <v>841</v>
      </c>
      <c r="B6" s="546"/>
    </row>
    <row r="7" spans="1:2" ht="28.35" customHeight="1" thickBot="1">
      <c r="A7" s="545" t="s">
        <v>842</v>
      </c>
      <c r="B7" s="546" t="s">
        <v>835</v>
      </c>
    </row>
    <row r="8" spans="1:2" ht="321" customHeight="1" thickBot="1">
      <c r="A8" s="545" t="s">
        <v>843</v>
      </c>
      <c r="B8" s="546" t="s">
        <v>830</v>
      </c>
    </row>
  </sheetData>
  <mergeCells count="2">
    <mergeCell ref="A2:B2"/>
    <mergeCell ref="A3:B3"/>
  </mergeCells>
  <phoneticPr fontId="6"/>
  <printOptions horizontalCentered="1" verticalCentered="1"/>
  <pageMargins left="0.70866141732283472" right="0.70866141732283472" top="0.74803149606299213" bottom="0.74803149606299213" header="0.31496062992125984" footer="0.31496062992125984"/>
  <pageSetup paperSize="9" orientation="portrait" r:id="rId1"/>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D39E63-B380-412F-8BD2-C0E7FF4F0F9F}">
  <dimension ref="A1:B8"/>
  <sheetViews>
    <sheetView view="pageBreakPreview" zoomScale="95" zoomScaleNormal="100" zoomScaleSheetLayoutView="95" workbookViewId="0">
      <selection activeCell="B5" sqref="B5"/>
    </sheetView>
  </sheetViews>
  <sheetFormatPr defaultColWidth="9.88671875" defaultRowHeight="20.85" customHeight="1"/>
  <cols>
    <col min="1" max="1" width="22.109375" style="542" customWidth="1"/>
    <col min="2" max="2" width="55.109375" style="543" customWidth="1"/>
    <col min="3" max="16384" width="9.88671875" style="543"/>
  </cols>
  <sheetData>
    <row r="1" spans="1:2" ht="20.85" customHeight="1">
      <c r="B1" s="542" t="s">
        <v>844</v>
      </c>
    </row>
    <row r="2" spans="1:2" ht="20.85" customHeight="1">
      <c r="A2" s="893" t="s">
        <v>845</v>
      </c>
      <c r="B2" s="893"/>
    </row>
    <row r="3" spans="1:2" ht="20.25" customHeight="1">
      <c r="A3" s="759" t="s">
        <v>884</v>
      </c>
      <c r="B3" s="759"/>
    </row>
    <row r="4" spans="1:2" ht="11.1" customHeight="1" thickBot="1">
      <c r="A4" s="544"/>
      <c r="B4" s="544"/>
    </row>
    <row r="5" spans="1:2" ht="28.35" customHeight="1" thickBot="1">
      <c r="A5" s="545" t="s">
        <v>846</v>
      </c>
      <c r="B5" s="546" t="s">
        <v>847</v>
      </c>
    </row>
    <row r="6" spans="1:2" ht="28.35" customHeight="1" thickBot="1">
      <c r="A6" s="545" t="s">
        <v>848</v>
      </c>
      <c r="B6" s="546"/>
    </row>
    <row r="7" spans="1:2" ht="28.35" customHeight="1" thickBot="1">
      <c r="A7" s="545" t="s">
        <v>842</v>
      </c>
      <c r="B7" s="546" t="s">
        <v>835</v>
      </c>
    </row>
    <row r="8" spans="1:2" ht="321" customHeight="1" thickBot="1">
      <c r="A8" s="547" t="s">
        <v>849</v>
      </c>
      <c r="B8" s="546" t="s">
        <v>830</v>
      </c>
    </row>
  </sheetData>
  <mergeCells count="2">
    <mergeCell ref="A2:B2"/>
    <mergeCell ref="A3:B3"/>
  </mergeCells>
  <phoneticPr fontId="6"/>
  <printOptions horizontalCentered="1" verticalCentered="1"/>
  <pageMargins left="0.70866141732283472" right="0.70866141732283472" top="0.74803149606299213" bottom="0.74803149606299213" header="0.31496062992125984" footer="0.31496062992125984"/>
  <pageSetup paperSize="9" orientation="portrait" r:id="rId1"/>
  <legacy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DFB01C-DEE3-49EA-A40A-BEA058C739FA}">
  <dimension ref="A1:B8"/>
  <sheetViews>
    <sheetView view="pageBreakPreview" zoomScale="95" zoomScaleNormal="100" zoomScaleSheetLayoutView="95" workbookViewId="0">
      <selection activeCell="B5" sqref="B5"/>
    </sheetView>
  </sheetViews>
  <sheetFormatPr defaultColWidth="9.88671875" defaultRowHeight="20.85" customHeight="1"/>
  <cols>
    <col min="1" max="1" width="22.109375" style="542" customWidth="1"/>
    <col min="2" max="2" width="55.109375" style="543" customWidth="1"/>
    <col min="3" max="16384" width="9.88671875" style="543"/>
  </cols>
  <sheetData>
    <row r="1" spans="1:2" ht="20.85" customHeight="1">
      <c r="B1" s="542" t="s">
        <v>850</v>
      </c>
    </row>
    <row r="2" spans="1:2" ht="20.85" customHeight="1">
      <c r="A2" s="893" t="s">
        <v>851</v>
      </c>
      <c r="B2" s="893"/>
    </row>
    <row r="3" spans="1:2" ht="20.25" customHeight="1">
      <c r="A3" s="759" t="s">
        <v>884</v>
      </c>
      <c r="B3" s="759"/>
    </row>
    <row r="4" spans="1:2" ht="11.1" customHeight="1" thickBot="1">
      <c r="A4" s="544"/>
      <c r="B4" s="544"/>
    </row>
    <row r="5" spans="1:2" ht="28.35" customHeight="1" thickBot="1">
      <c r="A5" s="545" t="s">
        <v>846</v>
      </c>
      <c r="B5" s="546" t="s">
        <v>847</v>
      </c>
    </row>
    <row r="6" spans="1:2" ht="28.35" customHeight="1" thickBot="1">
      <c r="A6" s="545" t="s">
        <v>852</v>
      </c>
      <c r="B6" s="546"/>
    </row>
    <row r="7" spans="1:2" ht="28.35" customHeight="1" thickBot="1">
      <c r="A7" s="545" t="s">
        <v>842</v>
      </c>
      <c r="B7" s="546" t="s">
        <v>835</v>
      </c>
    </row>
    <row r="8" spans="1:2" ht="321" customHeight="1" thickBot="1">
      <c r="A8" s="547" t="s">
        <v>853</v>
      </c>
      <c r="B8" s="546" t="s">
        <v>830</v>
      </c>
    </row>
  </sheetData>
  <mergeCells count="2">
    <mergeCell ref="A2:B2"/>
    <mergeCell ref="A3:B3"/>
  </mergeCells>
  <phoneticPr fontId="6"/>
  <printOptions horizontalCentered="1" verticalCentered="1"/>
  <pageMargins left="0.70866141732283472" right="0.70866141732283472" top="0.74803149606299213" bottom="0.74803149606299213" header="0.31496062992125984" footer="0.31496062992125984"/>
  <pageSetup paperSize="9" orientation="portrait" r:id="rId1"/>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4C281D-2F5C-498B-8CBF-48804455A818}">
  <dimension ref="A1:B8"/>
  <sheetViews>
    <sheetView view="pageBreakPreview" zoomScale="95" zoomScaleNormal="100" zoomScaleSheetLayoutView="95" workbookViewId="0">
      <selection activeCell="B5" sqref="B5"/>
    </sheetView>
  </sheetViews>
  <sheetFormatPr defaultColWidth="9.88671875" defaultRowHeight="20.85" customHeight="1"/>
  <cols>
    <col min="1" max="1" width="22.109375" style="542" customWidth="1"/>
    <col min="2" max="2" width="55.109375" style="543" customWidth="1"/>
    <col min="3" max="16384" width="9.88671875" style="543"/>
  </cols>
  <sheetData>
    <row r="1" spans="1:2" ht="20.85" customHeight="1">
      <c r="B1" s="542" t="s">
        <v>854</v>
      </c>
    </row>
    <row r="2" spans="1:2" ht="20.85" customHeight="1">
      <c r="A2" s="893" t="s">
        <v>855</v>
      </c>
      <c r="B2" s="893"/>
    </row>
    <row r="3" spans="1:2" ht="20.25" customHeight="1">
      <c r="A3" s="759" t="s">
        <v>884</v>
      </c>
      <c r="B3" s="759"/>
    </row>
    <row r="4" spans="1:2" ht="11.1" customHeight="1" thickBot="1">
      <c r="A4" s="544"/>
      <c r="B4" s="544"/>
    </row>
    <row r="5" spans="1:2" ht="28.35" customHeight="1" thickBot="1">
      <c r="A5" s="545" t="s">
        <v>846</v>
      </c>
      <c r="B5" s="546" t="s">
        <v>847</v>
      </c>
    </row>
    <row r="6" spans="1:2" ht="28.35" customHeight="1" thickBot="1">
      <c r="A6" s="545" t="s">
        <v>852</v>
      </c>
      <c r="B6" s="546"/>
    </row>
    <row r="7" spans="1:2" ht="28.35" customHeight="1" thickBot="1">
      <c r="A7" s="545" t="s">
        <v>842</v>
      </c>
      <c r="B7" s="546" t="s">
        <v>835</v>
      </c>
    </row>
    <row r="8" spans="1:2" ht="321" customHeight="1" thickBot="1">
      <c r="A8" s="547" t="s">
        <v>856</v>
      </c>
      <c r="B8" s="546" t="s">
        <v>830</v>
      </c>
    </row>
  </sheetData>
  <mergeCells count="2">
    <mergeCell ref="A2:B2"/>
    <mergeCell ref="A3:B3"/>
  </mergeCells>
  <phoneticPr fontId="6"/>
  <printOptions horizontalCentered="1" verticalCentered="1"/>
  <pageMargins left="0.70866141732283472" right="0.70866141732283472" top="0.74803149606299213" bottom="0.74803149606299213" header="0.31496062992125984" footer="0.31496062992125984"/>
  <pageSetup paperSize="9" orientation="portrait" r:id="rId1"/>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FB5A88-F65D-4310-8AC0-EF1CEC12B12D}">
  <dimension ref="A1:B8"/>
  <sheetViews>
    <sheetView view="pageBreakPreview" zoomScale="95" zoomScaleNormal="100" zoomScaleSheetLayoutView="95" workbookViewId="0">
      <selection activeCell="B5" sqref="B5"/>
    </sheetView>
  </sheetViews>
  <sheetFormatPr defaultColWidth="9.88671875" defaultRowHeight="20.85" customHeight="1"/>
  <cols>
    <col min="1" max="1" width="22.109375" style="542" customWidth="1"/>
    <col min="2" max="2" width="55.109375" style="543" customWidth="1"/>
    <col min="3" max="16384" width="9.88671875" style="543"/>
  </cols>
  <sheetData>
    <row r="1" spans="1:2" ht="20.85" customHeight="1">
      <c r="B1" s="542" t="s">
        <v>857</v>
      </c>
    </row>
    <row r="2" spans="1:2" ht="20.85" customHeight="1">
      <c r="A2" s="893" t="s">
        <v>858</v>
      </c>
      <c r="B2" s="893"/>
    </row>
    <row r="3" spans="1:2" ht="20.25" customHeight="1">
      <c r="A3" s="759" t="s">
        <v>884</v>
      </c>
      <c r="B3" s="759"/>
    </row>
    <row r="4" spans="1:2" ht="11.1" customHeight="1" thickBot="1">
      <c r="A4" s="544"/>
      <c r="B4" s="544"/>
    </row>
    <row r="5" spans="1:2" ht="28.35" customHeight="1" thickBot="1">
      <c r="A5" s="545" t="s">
        <v>846</v>
      </c>
      <c r="B5" s="546" t="s">
        <v>847</v>
      </c>
    </row>
    <row r="6" spans="1:2" ht="28.35" customHeight="1" thickBot="1">
      <c r="A6" s="545" t="s">
        <v>852</v>
      </c>
      <c r="B6" s="546"/>
    </row>
    <row r="7" spans="1:2" ht="28.35" customHeight="1" thickBot="1">
      <c r="A7" s="545" t="s">
        <v>842</v>
      </c>
      <c r="B7" s="546" t="s">
        <v>835</v>
      </c>
    </row>
    <row r="8" spans="1:2" ht="321" customHeight="1" thickBot="1">
      <c r="A8" s="547" t="s">
        <v>859</v>
      </c>
      <c r="B8" s="546" t="s">
        <v>830</v>
      </c>
    </row>
  </sheetData>
  <mergeCells count="2">
    <mergeCell ref="A2:B2"/>
    <mergeCell ref="A3:B3"/>
  </mergeCells>
  <phoneticPr fontId="6"/>
  <printOptions horizontalCentered="1" verticalCentered="1"/>
  <pageMargins left="0.70866141732283472" right="0.70866141732283472" top="0.74803149606299213" bottom="0.74803149606299213" header="0.31496062992125984" footer="0.31496062992125984"/>
  <pageSetup paperSize="9" orientation="portrait" r:id="rId1"/>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G49"/>
  <sheetViews>
    <sheetView showGridLines="0" view="pageBreakPreview" topLeftCell="A26" zoomScaleNormal="100" zoomScaleSheetLayoutView="100" workbookViewId="0">
      <selection activeCell="A47" sqref="A47:A48"/>
    </sheetView>
  </sheetViews>
  <sheetFormatPr defaultColWidth="8.88671875" defaultRowHeight="13.2"/>
  <cols>
    <col min="1" max="4" width="20.88671875" style="101" customWidth="1"/>
    <col min="5" max="6" width="8.88671875" style="101"/>
    <col min="7" max="7" width="35.88671875" style="101" customWidth="1"/>
    <col min="8" max="16384" width="8.88671875" style="101"/>
  </cols>
  <sheetData>
    <row r="1" spans="1:7" ht="21">
      <c r="A1" s="254"/>
      <c r="D1" s="548" t="s">
        <v>449</v>
      </c>
    </row>
    <row r="2" spans="1:7" s="103" customFormat="1" ht="20.100000000000001" customHeight="1">
      <c r="A2" s="84"/>
      <c r="D2" s="523" t="s">
        <v>1119</v>
      </c>
    </row>
    <row r="3" spans="1:7" ht="20.100000000000001" customHeight="1" thickBot="1">
      <c r="A3" s="911" t="s">
        <v>386</v>
      </c>
      <c r="B3" s="911"/>
      <c r="C3" s="911"/>
      <c r="D3" s="911"/>
    </row>
    <row r="4" spans="1:7" ht="15" customHeight="1" thickTop="1">
      <c r="A4" s="82"/>
      <c r="B4" s="91"/>
      <c r="C4" s="91"/>
      <c r="D4" s="91"/>
      <c r="G4" s="101" t="s">
        <v>385</v>
      </c>
    </row>
    <row r="5" spans="1:7" ht="15" customHeight="1">
      <c r="A5" s="410" t="s">
        <v>1120</v>
      </c>
      <c r="B5" s="395"/>
      <c r="C5" s="91"/>
      <c r="D5" s="91"/>
      <c r="G5" s="346" t="s">
        <v>384</v>
      </c>
    </row>
    <row r="6" spans="1:7" ht="15" customHeight="1">
      <c r="A6" s="82"/>
      <c r="B6" s="91" t="s">
        <v>1121</v>
      </c>
      <c r="C6" s="91"/>
      <c r="D6" s="91"/>
      <c r="G6" s="347" t="s">
        <v>375</v>
      </c>
    </row>
    <row r="7" spans="1:7" ht="15" customHeight="1">
      <c r="A7" s="82"/>
      <c r="B7" s="91"/>
      <c r="C7" s="91"/>
      <c r="D7" s="91"/>
      <c r="G7" s="348" t="s">
        <v>383</v>
      </c>
    </row>
    <row r="8" spans="1:7" ht="15" customHeight="1">
      <c r="A8" s="912" t="s">
        <v>1095</v>
      </c>
      <c r="B8" s="913"/>
      <c r="C8" s="913"/>
      <c r="D8" s="913"/>
      <c r="G8" s="347" t="s">
        <v>382</v>
      </c>
    </row>
    <row r="9" spans="1:7" ht="15" customHeight="1">
      <c r="A9" s="913"/>
      <c r="B9" s="913"/>
      <c r="C9" s="913"/>
      <c r="D9" s="913"/>
      <c r="G9" s="347" t="s">
        <v>381</v>
      </c>
    </row>
    <row r="10" spans="1:7" ht="15" customHeight="1">
      <c r="A10" s="913"/>
      <c r="B10" s="913"/>
      <c r="C10" s="913"/>
      <c r="D10" s="913"/>
      <c r="G10" s="347" t="s">
        <v>380</v>
      </c>
    </row>
    <row r="11" spans="1:7" ht="15" customHeight="1">
      <c r="A11" s="913"/>
      <c r="B11" s="913"/>
      <c r="C11" s="913"/>
      <c r="D11" s="913"/>
    </row>
    <row r="12" spans="1:7" ht="15" customHeight="1">
      <c r="A12" s="913"/>
      <c r="B12" s="913"/>
      <c r="C12" s="913"/>
      <c r="D12" s="913"/>
    </row>
    <row r="13" spans="1:7" ht="15" customHeight="1">
      <c r="A13" s="913"/>
      <c r="B13" s="913"/>
      <c r="C13" s="913"/>
      <c r="D13" s="913"/>
    </row>
    <row r="14" spans="1:7">
      <c r="A14" s="224"/>
      <c r="B14" s="206"/>
      <c r="C14" s="206"/>
      <c r="D14" s="206"/>
    </row>
    <row r="15" spans="1:7" ht="15" customHeight="1" thickBot="1">
      <c r="A15" s="83" t="s">
        <v>379</v>
      </c>
      <c r="B15" s="206"/>
      <c r="C15" s="206"/>
      <c r="D15" s="206"/>
    </row>
    <row r="16" spans="1:7" s="103" customFormat="1" ht="13.5" customHeight="1">
      <c r="A16" s="223" t="s">
        <v>378</v>
      </c>
      <c r="B16" s="222" t="s">
        <v>377</v>
      </c>
      <c r="C16" s="221" t="s">
        <v>376</v>
      </c>
      <c r="D16" s="914" t="s">
        <v>321</v>
      </c>
    </row>
    <row r="17" spans="1:4" s="103" customFormat="1" ht="60.75" customHeight="1" thickBot="1">
      <c r="A17" s="220"/>
      <c r="B17" s="219" t="s">
        <v>375</v>
      </c>
      <c r="C17" s="218" t="s">
        <v>374</v>
      </c>
      <c r="D17" s="915"/>
    </row>
    <row r="18" spans="1:4" s="103" customFormat="1" ht="18.75" customHeight="1">
      <c r="A18" s="217" t="s">
        <v>373</v>
      </c>
      <c r="C18" s="216"/>
    </row>
    <row r="19" spans="1:4" ht="15" customHeight="1" thickBot="1">
      <c r="A19" s="83"/>
      <c r="B19" s="83"/>
      <c r="C19" s="83"/>
      <c r="D19" s="83"/>
    </row>
    <row r="20" spans="1:4" ht="19.5" customHeight="1">
      <c r="A20" s="215" t="s">
        <v>57</v>
      </c>
      <c r="B20" s="905"/>
      <c r="C20" s="906"/>
      <c r="D20" s="907"/>
    </row>
    <row r="21" spans="1:4" ht="19.5" customHeight="1">
      <c r="A21" s="213" t="s">
        <v>590</v>
      </c>
      <c r="B21" s="102" t="s">
        <v>372</v>
      </c>
      <c r="C21" s="102" t="s">
        <v>129</v>
      </c>
      <c r="D21" s="214" t="s">
        <v>371</v>
      </c>
    </row>
    <row r="22" spans="1:4" ht="19.5" customHeight="1">
      <c r="A22" s="213" t="s">
        <v>130</v>
      </c>
      <c r="B22" s="908" t="s">
        <v>1122</v>
      </c>
      <c r="C22" s="909"/>
      <c r="D22" s="910"/>
    </row>
    <row r="23" spans="1:4" ht="19.5" customHeight="1">
      <c r="A23" s="213" t="s">
        <v>108</v>
      </c>
      <c r="B23" s="908" t="s">
        <v>370</v>
      </c>
      <c r="C23" s="909"/>
      <c r="D23" s="910"/>
    </row>
    <row r="24" spans="1:4" ht="15" customHeight="1">
      <c r="A24" s="896" t="s">
        <v>369</v>
      </c>
      <c r="B24" s="212"/>
      <c r="C24" s="211"/>
      <c r="D24" s="210"/>
    </row>
    <row r="25" spans="1:4" ht="15" customHeight="1">
      <c r="A25" s="897"/>
      <c r="B25" s="207" t="s">
        <v>787</v>
      </c>
      <c r="C25" s="91"/>
      <c r="D25" s="209"/>
    </row>
    <row r="26" spans="1:4" ht="15" customHeight="1">
      <c r="A26" s="897"/>
      <c r="B26" s="207" t="s">
        <v>788</v>
      </c>
      <c r="C26" s="206"/>
      <c r="D26" s="205"/>
    </row>
    <row r="27" spans="1:4" ht="15" customHeight="1">
      <c r="A27" s="897"/>
      <c r="B27" s="207" t="s">
        <v>789</v>
      </c>
      <c r="C27" s="206"/>
      <c r="D27" s="205"/>
    </row>
    <row r="28" spans="1:4" ht="15" customHeight="1">
      <c r="A28" s="897"/>
      <c r="B28" s="207"/>
      <c r="C28" s="206"/>
      <c r="D28" s="205"/>
    </row>
    <row r="29" spans="1:4" ht="15" customHeight="1">
      <c r="A29" s="897"/>
      <c r="B29" s="208"/>
      <c r="C29" s="206"/>
      <c r="D29" s="205"/>
    </row>
    <row r="30" spans="1:4" ht="15" customHeight="1">
      <c r="A30" s="897"/>
      <c r="B30" s="207" t="s">
        <v>790</v>
      </c>
      <c r="C30" s="206"/>
      <c r="D30" s="205"/>
    </row>
    <row r="31" spans="1:4" ht="15" customHeight="1" thickBot="1">
      <c r="A31" s="898"/>
      <c r="B31" s="204"/>
      <c r="C31" s="203"/>
      <c r="D31" s="202"/>
    </row>
    <row r="32" spans="1:4" ht="15" customHeight="1">
      <c r="A32" s="899" t="s">
        <v>791</v>
      </c>
      <c r="B32" s="899"/>
      <c r="C32" s="91"/>
      <c r="D32" s="201"/>
    </row>
    <row r="33" spans="1:4" ht="15" customHeight="1" thickBot="1">
      <c r="A33" s="82"/>
      <c r="B33" s="91"/>
      <c r="C33" s="91"/>
      <c r="D33" s="91"/>
    </row>
    <row r="34" spans="1:4" ht="15" customHeight="1" thickTop="1">
      <c r="A34" s="900" t="s">
        <v>131</v>
      </c>
      <c r="B34" s="200"/>
      <c r="C34" s="200"/>
      <c r="D34" s="199"/>
    </row>
    <row r="35" spans="1:4" ht="15" customHeight="1" thickBot="1">
      <c r="A35" s="901"/>
      <c r="B35" s="198" t="s">
        <v>368</v>
      </c>
      <c r="C35" s="91"/>
      <c r="D35" s="197"/>
    </row>
    <row r="36" spans="1:4" ht="15" customHeight="1">
      <c r="A36" s="349"/>
      <c r="B36" s="91"/>
      <c r="D36" s="197"/>
    </row>
    <row r="37" spans="1:4" ht="15" customHeight="1">
      <c r="A37" s="903" t="s">
        <v>1123</v>
      </c>
      <c r="B37" s="904"/>
      <c r="C37" s="904"/>
      <c r="D37" s="197"/>
    </row>
    <row r="38" spans="1:4" ht="15" customHeight="1">
      <c r="A38" s="349"/>
      <c r="B38" s="91"/>
      <c r="C38" s="91"/>
      <c r="D38" s="197"/>
    </row>
    <row r="39" spans="1:4" ht="15" customHeight="1" thickBot="1">
      <c r="A39" s="196"/>
      <c r="B39" s="894" t="s">
        <v>1124</v>
      </c>
      <c r="C39" s="894"/>
      <c r="D39" s="895"/>
    </row>
    <row r="40" spans="1:4" ht="15" customHeight="1" thickTop="1">
      <c r="A40" s="91"/>
      <c r="B40" s="91"/>
      <c r="C40" s="91"/>
      <c r="D40" s="91"/>
    </row>
    <row r="41" spans="1:4" ht="15" customHeight="1">
      <c r="A41" s="195" t="s">
        <v>367</v>
      </c>
      <c r="B41" s="195"/>
      <c r="C41" s="195"/>
      <c r="D41" s="195"/>
    </row>
    <row r="42" spans="1:4" ht="15" customHeight="1">
      <c r="A42" s="902" t="s">
        <v>875</v>
      </c>
      <c r="B42" s="902"/>
      <c r="C42" s="902"/>
      <c r="D42" s="902"/>
    </row>
    <row r="43" spans="1:4" ht="15" customHeight="1">
      <c r="A43" s="902"/>
      <c r="B43" s="902"/>
      <c r="C43" s="902"/>
      <c r="D43" s="902"/>
    </row>
    <row r="44" spans="1:4" ht="15" customHeight="1">
      <c r="A44" s="195" t="s">
        <v>876</v>
      </c>
      <c r="B44" s="195"/>
      <c r="C44" s="195"/>
      <c r="D44" s="195"/>
    </row>
    <row r="45" spans="1:4" ht="15" customHeight="1">
      <c r="A45" s="195"/>
      <c r="B45" s="195"/>
      <c r="C45" s="195"/>
      <c r="D45" s="195"/>
    </row>
    <row r="46" spans="1:4" ht="15" customHeight="1">
      <c r="A46" s="195" t="s">
        <v>366</v>
      </c>
      <c r="B46" s="195"/>
      <c r="C46" s="195"/>
      <c r="D46" s="195"/>
    </row>
    <row r="47" spans="1:4">
      <c r="A47" s="195" t="s">
        <v>1127</v>
      </c>
      <c r="B47" s="195"/>
      <c r="C47" s="195"/>
      <c r="D47" s="195"/>
    </row>
    <row r="48" spans="1:4">
      <c r="A48" s="195" t="s">
        <v>1125</v>
      </c>
      <c r="B48" s="195"/>
      <c r="C48" s="195"/>
      <c r="D48" s="195"/>
    </row>
    <row r="49" spans="1:4">
      <c r="A49" s="195"/>
      <c r="B49" s="195"/>
      <c r="C49" s="195"/>
      <c r="D49" s="195"/>
    </row>
  </sheetData>
  <mergeCells count="12">
    <mergeCell ref="B20:D20"/>
    <mergeCell ref="B22:D22"/>
    <mergeCell ref="B23:D23"/>
    <mergeCell ref="A3:D3"/>
    <mergeCell ref="A8:D13"/>
    <mergeCell ref="D16:D17"/>
    <mergeCell ref="B39:D39"/>
    <mergeCell ref="A24:A31"/>
    <mergeCell ref="A32:B32"/>
    <mergeCell ref="A34:A35"/>
    <mergeCell ref="A42:D43"/>
    <mergeCell ref="A37:C37"/>
  </mergeCells>
  <phoneticPr fontId="6"/>
  <dataValidations count="1">
    <dataValidation type="list" allowBlank="1" showInputMessage="1" showErrorMessage="1" sqref="B17" xr:uid="{00000000-0002-0000-1300-000000000000}">
      <formula1>$G$6:$G$10</formula1>
    </dataValidation>
  </dataValidations>
  <printOptions horizontalCentered="1"/>
  <pageMargins left="0.74803149606299213" right="0.6692913385826772" top="0.9055118110236221" bottom="0.86614173228346458" header="0.51181102362204722" footer="0.51181102362204722"/>
  <pageSetup paperSize="9" scale="95" orientation="portrait" r:id="rId1"/>
  <headerFooter alignWithMargins="0"/>
  <drawing r:id="rId2"/>
  <legacyDrawing r:id="rId3"/>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G33"/>
  <sheetViews>
    <sheetView showGridLines="0" view="pageBreakPreview" zoomScaleNormal="100" zoomScaleSheetLayoutView="100" workbookViewId="0"/>
  </sheetViews>
  <sheetFormatPr defaultColWidth="8.88671875" defaultRowHeight="13.2"/>
  <cols>
    <col min="1" max="4" width="20.88671875" style="103" customWidth="1"/>
    <col min="5" max="6" width="8.88671875" style="103"/>
    <col min="7" max="7" width="35.88671875" style="103" customWidth="1"/>
    <col min="8" max="16384" width="8.88671875" style="103"/>
  </cols>
  <sheetData>
    <row r="1" spans="1:7" ht="21">
      <c r="A1" s="253"/>
      <c r="D1" s="523" t="s">
        <v>861</v>
      </c>
    </row>
    <row r="2" spans="1:7" ht="20.100000000000001" customHeight="1">
      <c r="A2" s="84"/>
      <c r="D2" s="523" t="s">
        <v>1119</v>
      </c>
    </row>
    <row r="3" spans="1:7" s="101" customFormat="1" ht="20.100000000000001" customHeight="1" thickBot="1">
      <c r="A3" s="911" t="s">
        <v>395</v>
      </c>
      <c r="B3" s="911"/>
      <c r="C3" s="911"/>
      <c r="D3" s="911"/>
    </row>
    <row r="4" spans="1:7" s="101" customFormat="1" ht="15" customHeight="1" thickTop="1">
      <c r="A4" s="82"/>
      <c r="B4" s="91"/>
      <c r="C4" s="91"/>
      <c r="D4" s="91"/>
      <c r="G4" s="101" t="s">
        <v>385</v>
      </c>
    </row>
    <row r="5" spans="1:7" ht="15" customHeight="1">
      <c r="A5" s="410" t="s">
        <v>1120</v>
      </c>
      <c r="B5" s="395"/>
      <c r="C5" s="91"/>
      <c r="D5" s="91"/>
      <c r="G5" s="103" t="s">
        <v>384</v>
      </c>
    </row>
    <row r="6" spans="1:7" ht="15" customHeight="1">
      <c r="A6" s="82"/>
      <c r="B6" s="91" t="s">
        <v>1121</v>
      </c>
      <c r="C6" s="91"/>
      <c r="D6" s="91"/>
      <c r="G6" s="347" t="s">
        <v>375</v>
      </c>
    </row>
    <row r="7" spans="1:7" s="101" customFormat="1" ht="15" customHeight="1">
      <c r="A7" s="82"/>
      <c r="B7" s="91"/>
      <c r="C7" s="91"/>
      <c r="D7" s="91"/>
      <c r="G7" s="348" t="s">
        <v>383</v>
      </c>
    </row>
    <row r="8" spans="1:7" ht="15" customHeight="1">
      <c r="A8" s="919" t="s">
        <v>394</v>
      </c>
      <c r="B8" s="919"/>
      <c r="C8" s="919"/>
      <c r="D8" s="919"/>
      <c r="G8" s="347" t="s">
        <v>382</v>
      </c>
    </row>
    <row r="9" spans="1:7" ht="15" customHeight="1">
      <c r="A9" s="919" t="s">
        <v>393</v>
      </c>
      <c r="B9" s="919"/>
      <c r="C9" s="919"/>
      <c r="D9" s="919"/>
      <c r="G9" s="347" t="s">
        <v>381</v>
      </c>
    </row>
    <row r="10" spans="1:7" ht="15" customHeight="1">
      <c r="A10" s="85"/>
      <c r="B10" s="85"/>
      <c r="C10" s="85"/>
      <c r="D10" s="85"/>
      <c r="G10" s="347" t="s">
        <v>380</v>
      </c>
    </row>
    <row r="11" spans="1:7" ht="15" customHeight="1">
      <c r="A11" s="85"/>
    </row>
    <row r="12" spans="1:7" ht="13.8" thickBot="1">
      <c r="A12" s="83" t="s">
        <v>392</v>
      </c>
      <c r="B12" s="206"/>
      <c r="C12" s="206"/>
      <c r="D12" s="206"/>
    </row>
    <row r="13" spans="1:7">
      <c r="A13" s="223" t="s">
        <v>378</v>
      </c>
      <c r="B13" s="222" t="s">
        <v>377</v>
      </c>
      <c r="C13" s="221" t="s">
        <v>376</v>
      </c>
      <c r="D13" s="914" t="s">
        <v>321</v>
      </c>
    </row>
    <row r="14" spans="1:7" ht="62.25" customHeight="1" thickBot="1">
      <c r="A14" s="220"/>
      <c r="B14" s="219" t="s">
        <v>375</v>
      </c>
      <c r="C14" s="218" t="s">
        <v>391</v>
      </c>
      <c r="D14" s="915"/>
    </row>
    <row r="15" spans="1:7" ht="21" customHeight="1">
      <c r="A15" s="217" t="s">
        <v>390</v>
      </c>
      <c r="C15" s="216"/>
    </row>
    <row r="16" spans="1:7" ht="21" customHeight="1">
      <c r="A16" s="83"/>
      <c r="B16" s="83"/>
      <c r="C16" s="83"/>
      <c r="D16" s="235"/>
    </row>
    <row r="17" spans="1:4" ht="18.75" customHeight="1" thickBot="1">
      <c r="A17" s="920"/>
      <c r="B17" s="920"/>
      <c r="C17" s="920"/>
      <c r="D17" s="920"/>
    </row>
    <row r="18" spans="1:4" ht="22.5" customHeight="1">
      <c r="A18" s="234" t="s">
        <v>57</v>
      </c>
      <c r="B18" s="921"/>
      <c r="C18" s="922"/>
      <c r="D18" s="923"/>
    </row>
    <row r="19" spans="1:4" ht="22.5" customHeight="1">
      <c r="A19" s="213" t="s">
        <v>590</v>
      </c>
      <c r="B19" s="104" t="s">
        <v>389</v>
      </c>
      <c r="C19" s="104" t="s">
        <v>129</v>
      </c>
      <c r="D19" s="233" t="s">
        <v>371</v>
      </c>
    </row>
    <row r="20" spans="1:4" ht="22.5" customHeight="1">
      <c r="A20" s="232" t="s">
        <v>130</v>
      </c>
      <c r="B20" s="916" t="s">
        <v>1126</v>
      </c>
      <c r="C20" s="917"/>
      <c r="D20" s="918"/>
    </row>
    <row r="21" spans="1:4" ht="22.5" customHeight="1" thickBot="1">
      <c r="A21" s="231" t="s">
        <v>132</v>
      </c>
      <c r="B21" s="230" t="s">
        <v>371</v>
      </c>
      <c r="C21" s="229" t="s">
        <v>133</v>
      </c>
      <c r="D21" s="228" t="s">
        <v>371</v>
      </c>
    </row>
    <row r="22" spans="1:4">
      <c r="B22" s="227"/>
      <c r="C22" s="227"/>
    </row>
    <row r="23" spans="1:4">
      <c r="A23" s="225" t="s">
        <v>388</v>
      </c>
    </row>
    <row r="24" spans="1:4">
      <c r="A24" s="226" t="s">
        <v>704</v>
      </c>
    </row>
    <row r="25" spans="1:4">
      <c r="A25" s="225" t="s">
        <v>712</v>
      </c>
    </row>
    <row r="26" spans="1:4">
      <c r="A26" s="225" t="s">
        <v>720</v>
      </c>
    </row>
    <row r="27" spans="1:4">
      <c r="A27" s="225" t="s">
        <v>727</v>
      </c>
    </row>
    <row r="28" spans="1:4">
      <c r="A28" s="225" t="s">
        <v>1096</v>
      </c>
    </row>
    <row r="29" spans="1:4">
      <c r="A29" s="225" t="s">
        <v>768</v>
      </c>
    </row>
    <row r="30" spans="1:4">
      <c r="A30" s="350"/>
    </row>
    <row r="31" spans="1:4">
      <c r="A31" s="225" t="s">
        <v>387</v>
      </c>
    </row>
    <row r="32" spans="1:4">
      <c r="A32" s="195" t="s">
        <v>1127</v>
      </c>
    </row>
    <row r="33" spans="1:1">
      <c r="A33" s="195" t="s">
        <v>1125</v>
      </c>
    </row>
  </sheetData>
  <mergeCells count="7">
    <mergeCell ref="D13:D14"/>
    <mergeCell ref="A3:D3"/>
    <mergeCell ref="B20:D20"/>
    <mergeCell ref="A9:D9"/>
    <mergeCell ref="A17:D17"/>
    <mergeCell ref="B18:D18"/>
    <mergeCell ref="A8:D8"/>
  </mergeCells>
  <phoneticPr fontId="6"/>
  <dataValidations count="1">
    <dataValidation type="list" allowBlank="1" showInputMessage="1" showErrorMessage="1" sqref="B14" xr:uid="{00000000-0002-0000-1400-000000000000}">
      <formula1>$G$6:$G$10</formula1>
    </dataValidation>
  </dataValidations>
  <printOptions horizontalCentered="1"/>
  <pageMargins left="0.78740157480314965" right="0.78740157480314965" top="0.98425196850393704" bottom="0.98425196850393704" header="0.51181102362204722" footer="0.51181102362204722"/>
  <pageSetup paperSize="9" orientation="portrait" r:id="rId1"/>
  <headerFooter alignWithMargins="0"/>
  <legacy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N49"/>
  <sheetViews>
    <sheetView view="pageBreakPreview" zoomScaleNormal="100" zoomScaleSheetLayoutView="100" workbookViewId="0">
      <selection activeCell="A7" sqref="A7"/>
    </sheetView>
  </sheetViews>
  <sheetFormatPr defaultColWidth="9" defaultRowHeight="13.2"/>
  <cols>
    <col min="1" max="1" width="5.88671875" style="109" customWidth="1"/>
    <col min="2" max="2" width="3.109375" style="109" customWidth="1"/>
    <col min="3" max="3" width="5.88671875" style="109" customWidth="1"/>
    <col min="4" max="4" width="16" style="109" customWidth="1"/>
    <col min="5" max="5" width="9" style="109"/>
    <col min="6" max="7" width="16.88671875" style="109" customWidth="1"/>
    <col min="8" max="8" width="5.88671875" style="109" customWidth="1"/>
    <col min="9" max="9" width="5.44140625" style="109" customWidth="1"/>
    <col min="10" max="11" width="5.88671875" style="109" customWidth="1"/>
    <col min="12" max="12" width="2.44140625" style="109" customWidth="1"/>
    <col min="13" max="16384" width="9" style="109"/>
  </cols>
  <sheetData>
    <row r="1" spans="1:14" s="74" customFormat="1">
      <c r="A1" s="932" t="s">
        <v>860</v>
      </c>
      <c r="B1" s="933"/>
      <c r="C1" s="933"/>
      <c r="D1" s="933"/>
      <c r="E1" s="933"/>
      <c r="F1" s="933"/>
      <c r="G1" s="933"/>
      <c r="H1" s="933"/>
      <c r="I1" s="933"/>
      <c r="J1" s="933"/>
      <c r="K1" s="933"/>
      <c r="L1" s="933"/>
    </row>
    <row r="2" spans="1:14" ht="26.25" customHeight="1" thickBot="1">
      <c r="A2" s="941" t="s">
        <v>398</v>
      </c>
      <c r="B2" s="941"/>
      <c r="C2" s="941"/>
      <c r="D2" s="941"/>
      <c r="E2" s="941"/>
      <c r="F2" s="941"/>
      <c r="G2" s="941"/>
      <c r="H2" s="934" t="s">
        <v>942</v>
      </c>
      <c r="I2" s="935"/>
      <c r="J2" s="929" t="s">
        <v>943</v>
      </c>
      <c r="K2" s="930"/>
      <c r="L2" s="110"/>
    </row>
    <row r="3" spans="1:14" ht="23.25" customHeight="1" thickTop="1">
      <c r="A3" s="940" t="s">
        <v>300</v>
      </c>
      <c r="B3" s="940"/>
      <c r="C3" s="940"/>
      <c r="D3" s="940"/>
      <c r="E3" s="940"/>
      <c r="F3" s="940"/>
      <c r="H3" s="936"/>
      <c r="I3" s="937"/>
      <c r="J3" s="945"/>
      <c r="K3" s="946"/>
      <c r="L3" s="111"/>
    </row>
    <row r="4" spans="1:14" ht="24" customHeight="1">
      <c r="A4" s="924" t="s">
        <v>944</v>
      </c>
      <c r="B4" s="924"/>
      <c r="C4" s="924"/>
      <c r="D4" s="924"/>
      <c r="E4" s="924"/>
      <c r="F4" s="924"/>
      <c r="H4" s="938"/>
      <c r="I4" s="939"/>
      <c r="J4" s="947"/>
      <c r="K4" s="948"/>
      <c r="L4" s="111"/>
    </row>
    <row r="5" spans="1:14" ht="24" customHeight="1">
      <c r="A5" s="924" t="s">
        <v>941</v>
      </c>
      <c r="B5" s="924"/>
      <c r="C5" s="924"/>
      <c r="D5" s="924"/>
      <c r="E5" s="924"/>
      <c r="F5" s="924"/>
      <c r="H5" s="119"/>
      <c r="I5" s="119"/>
      <c r="J5" s="119"/>
      <c r="K5" s="108"/>
      <c r="L5" s="108"/>
      <c r="M5" s="108"/>
    </row>
    <row r="6" spans="1:14" ht="7.5" customHeight="1">
      <c r="A6" s="108"/>
      <c r="B6" s="108"/>
      <c r="C6" s="108"/>
      <c r="D6" s="108"/>
      <c r="E6" s="108"/>
      <c r="F6" s="108"/>
      <c r="G6" s="108"/>
      <c r="H6" s="108"/>
      <c r="I6" s="108"/>
      <c r="J6" s="108"/>
      <c r="K6" s="108"/>
      <c r="L6" s="108"/>
    </row>
    <row r="7" spans="1:14">
      <c r="A7" s="108" t="s">
        <v>397</v>
      </c>
      <c r="B7" s="108"/>
      <c r="C7" s="108"/>
      <c r="D7" s="108"/>
      <c r="E7" s="108"/>
      <c r="F7" s="108"/>
      <c r="G7" s="108"/>
      <c r="H7" s="108"/>
      <c r="I7" s="108"/>
      <c r="J7" s="108"/>
      <c r="K7" s="108"/>
      <c r="L7" s="108"/>
    </row>
    <row r="8" spans="1:14" ht="6.75" customHeight="1">
      <c r="A8" s="108"/>
      <c r="B8" s="108"/>
      <c r="C8" s="108"/>
      <c r="D8" s="108"/>
      <c r="E8" s="108"/>
      <c r="F8" s="108"/>
      <c r="G8" s="108"/>
      <c r="H8" s="108"/>
      <c r="I8" s="108"/>
      <c r="J8" s="108"/>
      <c r="K8" s="108"/>
      <c r="L8" s="108"/>
    </row>
    <row r="9" spans="1:14" ht="23.25" customHeight="1">
      <c r="A9" s="928" t="s">
        <v>223</v>
      </c>
      <c r="B9" s="929"/>
      <c r="C9" s="930"/>
      <c r="D9" s="114" t="s">
        <v>224</v>
      </c>
      <c r="E9" s="114" t="s">
        <v>167</v>
      </c>
      <c r="F9" s="114" t="s">
        <v>237</v>
      </c>
      <c r="G9" s="113" t="s">
        <v>225</v>
      </c>
      <c r="H9" s="928" t="s">
        <v>226</v>
      </c>
      <c r="I9" s="929"/>
      <c r="J9" s="930"/>
      <c r="K9" s="931" t="s">
        <v>227</v>
      </c>
      <c r="L9" s="930"/>
      <c r="N9" s="108"/>
    </row>
    <row r="10" spans="1:14" ht="27.75" customHeight="1">
      <c r="A10" s="115"/>
      <c r="B10" s="116" t="s">
        <v>228</v>
      </c>
      <c r="C10" s="117"/>
      <c r="D10" s="117"/>
      <c r="E10" s="118"/>
      <c r="F10" s="117"/>
      <c r="G10" s="112" t="s">
        <v>229</v>
      </c>
      <c r="H10" s="115"/>
      <c r="I10" s="925"/>
      <c r="J10" s="926"/>
      <c r="K10" s="927"/>
      <c r="L10" s="926"/>
    </row>
    <row r="11" spans="1:14" ht="27.75" customHeight="1">
      <c r="A11" s="115"/>
      <c r="B11" s="116" t="s">
        <v>228</v>
      </c>
      <c r="C11" s="117"/>
      <c r="D11" s="117"/>
      <c r="E11" s="118"/>
      <c r="F11" s="117"/>
      <c r="G11" s="112" t="s">
        <v>229</v>
      </c>
      <c r="H11" s="115"/>
      <c r="I11" s="925"/>
      <c r="J11" s="926"/>
      <c r="K11" s="927"/>
      <c r="L11" s="926"/>
    </row>
    <row r="12" spans="1:14" ht="27.75" customHeight="1">
      <c r="A12" s="115"/>
      <c r="B12" s="116" t="s">
        <v>228</v>
      </c>
      <c r="C12" s="117"/>
      <c r="D12" s="117"/>
      <c r="E12" s="118"/>
      <c r="F12" s="117"/>
      <c r="G12" s="112" t="s">
        <v>229</v>
      </c>
      <c r="H12" s="115"/>
      <c r="I12" s="925"/>
      <c r="J12" s="926"/>
      <c r="K12" s="927"/>
      <c r="L12" s="926"/>
    </row>
    <row r="13" spans="1:14" ht="27.75" customHeight="1">
      <c r="A13" s="115"/>
      <c r="B13" s="116" t="s">
        <v>228</v>
      </c>
      <c r="C13" s="117"/>
      <c r="D13" s="117"/>
      <c r="E13" s="118"/>
      <c r="F13" s="117"/>
      <c r="G13" s="112" t="s">
        <v>229</v>
      </c>
      <c r="H13" s="115"/>
      <c r="I13" s="925"/>
      <c r="J13" s="926"/>
      <c r="K13" s="927"/>
      <c r="L13" s="926"/>
    </row>
    <row r="14" spans="1:14" ht="27.75" customHeight="1">
      <c r="A14" s="115"/>
      <c r="B14" s="116" t="s">
        <v>228</v>
      </c>
      <c r="C14" s="117"/>
      <c r="D14" s="117"/>
      <c r="E14" s="118"/>
      <c r="F14" s="117"/>
      <c r="G14" s="112" t="s">
        <v>229</v>
      </c>
      <c r="H14" s="115"/>
      <c r="I14" s="925"/>
      <c r="J14" s="926"/>
      <c r="K14" s="927"/>
      <c r="L14" s="926"/>
    </row>
    <row r="15" spans="1:14" ht="27.75" customHeight="1">
      <c r="A15" s="115"/>
      <c r="B15" s="116" t="s">
        <v>228</v>
      </c>
      <c r="C15" s="117"/>
      <c r="D15" s="117"/>
      <c r="E15" s="118"/>
      <c r="F15" s="117"/>
      <c r="G15" s="112" t="s">
        <v>229</v>
      </c>
      <c r="H15" s="115"/>
      <c r="I15" s="925"/>
      <c r="J15" s="926"/>
      <c r="K15" s="927"/>
      <c r="L15" s="926"/>
    </row>
    <row r="16" spans="1:14" ht="27.75" customHeight="1">
      <c r="A16" s="115"/>
      <c r="B16" s="116" t="s">
        <v>228</v>
      </c>
      <c r="C16" s="117"/>
      <c r="D16" s="117"/>
      <c r="E16" s="118"/>
      <c r="F16" s="117"/>
      <c r="G16" s="112" t="s">
        <v>229</v>
      </c>
      <c r="H16" s="115"/>
      <c r="I16" s="925"/>
      <c r="J16" s="926"/>
      <c r="K16" s="927"/>
      <c r="L16" s="926"/>
    </row>
    <row r="17" spans="1:12" ht="27.75" customHeight="1">
      <c r="A17" s="115"/>
      <c r="B17" s="116" t="s">
        <v>228</v>
      </c>
      <c r="C17" s="117"/>
      <c r="D17" s="117"/>
      <c r="E17" s="118"/>
      <c r="F17" s="117"/>
      <c r="G17" s="112" t="s">
        <v>229</v>
      </c>
      <c r="H17" s="115"/>
      <c r="I17" s="925"/>
      <c r="J17" s="926"/>
      <c r="K17" s="927"/>
      <c r="L17" s="926"/>
    </row>
    <row r="18" spans="1:12" ht="27.75" customHeight="1">
      <c r="A18" s="115"/>
      <c r="B18" s="116" t="s">
        <v>228</v>
      </c>
      <c r="C18" s="117"/>
      <c r="D18" s="117"/>
      <c r="E18" s="118"/>
      <c r="F18" s="117"/>
      <c r="G18" s="112" t="s">
        <v>229</v>
      </c>
      <c r="H18" s="115"/>
      <c r="I18" s="925"/>
      <c r="J18" s="926"/>
      <c r="K18" s="927"/>
      <c r="L18" s="926"/>
    </row>
    <row r="19" spans="1:12" ht="27.75" customHeight="1">
      <c r="A19" s="115"/>
      <c r="B19" s="116" t="s">
        <v>228</v>
      </c>
      <c r="C19" s="117"/>
      <c r="D19" s="117"/>
      <c r="E19" s="118"/>
      <c r="F19" s="117"/>
      <c r="G19" s="112" t="s">
        <v>229</v>
      </c>
      <c r="H19" s="115"/>
      <c r="I19" s="925"/>
      <c r="J19" s="926"/>
      <c r="K19" s="927"/>
      <c r="L19" s="926"/>
    </row>
    <row r="20" spans="1:12" ht="27.75" customHeight="1">
      <c r="A20" s="115"/>
      <c r="B20" s="116" t="s">
        <v>228</v>
      </c>
      <c r="C20" s="117"/>
      <c r="D20" s="117"/>
      <c r="E20" s="118"/>
      <c r="F20" s="117"/>
      <c r="G20" s="112" t="s">
        <v>229</v>
      </c>
      <c r="H20" s="115"/>
      <c r="I20" s="925"/>
      <c r="J20" s="926"/>
      <c r="K20" s="927"/>
      <c r="L20" s="926"/>
    </row>
    <row r="21" spans="1:12" ht="27.75" customHeight="1">
      <c r="A21" s="115"/>
      <c r="B21" s="116" t="s">
        <v>228</v>
      </c>
      <c r="C21" s="117"/>
      <c r="D21" s="117"/>
      <c r="E21" s="118"/>
      <c r="F21" s="117"/>
      <c r="G21" s="112" t="s">
        <v>229</v>
      </c>
      <c r="H21" s="115"/>
      <c r="I21" s="925"/>
      <c r="J21" s="926"/>
      <c r="K21" s="927"/>
      <c r="L21" s="926"/>
    </row>
    <row r="22" spans="1:12" ht="27.75" customHeight="1">
      <c r="A22" s="115"/>
      <c r="B22" s="116" t="s">
        <v>228</v>
      </c>
      <c r="C22" s="117"/>
      <c r="D22" s="117"/>
      <c r="E22" s="118"/>
      <c r="F22" s="117"/>
      <c r="G22" s="112" t="s">
        <v>229</v>
      </c>
      <c r="H22" s="115"/>
      <c r="I22" s="925"/>
      <c r="J22" s="926"/>
      <c r="K22" s="927"/>
      <c r="L22" s="926"/>
    </row>
    <row r="23" spans="1:12" ht="27.75" customHeight="1">
      <c r="A23" s="115"/>
      <c r="B23" s="116" t="s">
        <v>228</v>
      </c>
      <c r="C23" s="117"/>
      <c r="D23" s="117"/>
      <c r="E23" s="118"/>
      <c r="F23" s="117"/>
      <c r="G23" s="112" t="s">
        <v>229</v>
      </c>
      <c r="H23" s="115"/>
      <c r="I23" s="925"/>
      <c r="J23" s="926"/>
      <c r="K23" s="927"/>
      <c r="L23" s="926"/>
    </row>
    <row r="24" spans="1:12" ht="27.75" customHeight="1">
      <c r="A24" s="115"/>
      <c r="B24" s="116" t="s">
        <v>228</v>
      </c>
      <c r="C24" s="117"/>
      <c r="D24" s="117"/>
      <c r="E24" s="118"/>
      <c r="F24" s="117"/>
      <c r="G24" s="112" t="s">
        <v>229</v>
      </c>
      <c r="H24" s="115"/>
      <c r="I24" s="925"/>
      <c r="J24" s="926"/>
      <c r="K24" s="927"/>
      <c r="L24" s="926"/>
    </row>
    <row r="25" spans="1:12" ht="27.75" customHeight="1">
      <c r="A25" s="115"/>
      <c r="B25" s="116" t="s">
        <v>228</v>
      </c>
      <c r="C25" s="117"/>
      <c r="D25" s="117"/>
      <c r="E25" s="118"/>
      <c r="F25" s="117"/>
      <c r="G25" s="112" t="s">
        <v>229</v>
      </c>
      <c r="H25" s="115"/>
      <c r="I25" s="925"/>
      <c r="J25" s="926"/>
      <c r="K25" s="927"/>
      <c r="L25" s="926"/>
    </row>
    <row r="26" spans="1:12" ht="27.75" customHeight="1">
      <c r="A26" s="115"/>
      <c r="B26" s="116" t="s">
        <v>228</v>
      </c>
      <c r="C26" s="117"/>
      <c r="D26" s="117"/>
      <c r="E26" s="118"/>
      <c r="F26" s="117"/>
      <c r="G26" s="112" t="s">
        <v>229</v>
      </c>
      <c r="H26" s="115"/>
      <c r="I26" s="925"/>
      <c r="J26" s="926"/>
      <c r="K26" s="927"/>
      <c r="L26" s="926"/>
    </row>
    <row r="27" spans="1:12" ht="27.75" customHeight="1">
      <c r="A27" s="115"/>
      <c r="B27" s="116" t="s">
        <v>228</v>
      </c>
      <c r="C27" s="117"/>
      <c r="D27" s="117"/>
      <c r="E27" s="118"/>
      <c r="F27" s="117"/>
      <c r="G27" s="112" t="s">
        <v>229</v>
      </c>
      <c r="H27" s="115"/>
      <c r="I27" s="925"/>
      <c r="J27" s="926"/>
      <c r="K27" s="927"/>
      <c r="L27" s="926"/>
    </row>
    <row r="28" spans="1:12" ht="27.75" customHeight="1">
      <c r="A28" s="115"/>
      <c r="B28" s="116" t="s">
        <v>228</v>
      </c>
      <c r="C28" s="117"/>
      <c r="D28" s="117"/>
      <c r="E28" s="118"/>
      <c r="F28" s="117"/>
      <c r="G28" s="112" t="s">
        <v>229</v>
      </c>
      <c r="H28" s="115"/>
      <c r="I28" s="925"/>
      <c r="J28" s="926"/>
      <c r="K28" s="927"/>
      <c r="L28" s="926"/>
    </row>
    <row r="29" spans="1:12" ht="27.75" customHeight="1">
      <c r="A29" s="115"/>
      <c r="B29" s="116" t="s">
        <v>228</v>
      </c>
      <c r="C29" s="117"/>
      <c r="D29" s="117"/>
      <c r="E29" s="118"/>
      <c r="F29" s="117"/>
      <c r="G29" s="112" t="s">
        <v>229</v>
      </c>
      <c r="H29" s="115"/>
      <c r="I29" s="925"/>
      <c r="J29" s="926"/>
      <c r="K29" s="927"/>
      <c r="L29" s="926"/>
    </row>
    <row r="30" spans="1:12" ht="27.75" customHeight="1">
      <c r="A30" s="115"/>
      <c r="B30" s="116" t="s">
        <v>228</v>
      </c>
      <c r="C30" s="117"/>
      <c r="D30" s="117"/>
      <c r="E30" s="118"/>
      <c r="F30" s="117"/>
      <c r="G30" s="112" t="s">
        <v>229</v>
      </c>
      <c r="H30" s="115"/>
      <c r="I30" s="925"/>
      <c r="J30" s="926"/>
      <c r="K30" s="927"/>
      <c r="L30" s="926"/>
    </row>
    <row r="31" spans="1:12" ht="27.75" customHeight="1">
      <c r="A31" s="115"/>
      <c r="B31" s="116" t="s">
        <v>228</v>
      </c>
      <c r="C31" s="117"/>
      <c r="D31" s="117"/>
      <c r="E31" s="118"/>
      <c r="F31" s="117"/>
      <c r="G31" s="112" t="s">
        <v>229</v>
      </c>
      <c r="H31" s="115"/>
      <c r="I31" s="925"/>
      <c r="J31" s="926"/>
      <c r="K31" s="927"/>
      <c r="L31" s="926"/>
    </row>
    <row r="32" spans="1:12" ht="27.75" customHeight="1">
      <c r="A32" s="115"/>
      <c r="B32" s="116" t="s">
        <v>228</v>
      </c>
      <c r="C32" s="117"/>
      <c r="D32" s="117"/>
      <c r="E32" s="118"/>
      <c r="F32" s="117"/>
      <c r="G32" s="112" t="s">
        <v>229</v>
      </c>
      <c r="H32" s="115"/>
      <c r="I32" s="925"/>
      <c r="J32" s="926"/>
      <c r="K32" s="927"/>
      <c r="L32" s="926"/>
    </row>
    <row r="33" spans="1:12" ht="27.75" customHeight="1">
      <c r="A33" s="115"/>
      <c r="B33" s="116" t="s">
        <v>228</v>
      </c>
      <c r="C33" s="117"/>
      <c r="D33" s="117"/>
      <c r="E33" s="118"/>
      <c r="F33" s="117"/>
      <c r="G33" s="112" t="s">
        <v>229</v>
      </c>
      <c r="H33" s="115"/>
      <c r="I33" s="925"/>
      <c r="J33" s="926"/>
      <c r="K33" s="927"/>
      <c r="L33" s="926"/>
    </row>
    <row r="34" spans="1:12" ht="27.75" customHeight="1" thickBot="1">
      <c r="A34" s="111"/>
      <c r="B34" s="119" t="s">
        <v>228</v>
      </c>
      <c r="C34" s="242"/>
      <c r="D34" s="242"/>
      <c r="E34" s="243"/>
      <c r="F34" s="242"/>
      <c r="G34" s="108" t="s">
        <v>229</v>
      </c>
      <c r="H34" s="111"/>
      <c r="I34" s="949"/>
      <c r="J34" s="950"/>
      <c r="K34" s="951"/>
      <c r="L34" s="950"/>
    </row>
    <row r="35" spans="1:12" ht="27.75" customHeight="1" thickTop="1">
      <c r="A35" s="236"/>
      <c r="B35" s="241"/>
      <c r="C35" s="238"/>
      <c r="D35" s="240" t="s">
        <v>396</v>
      </c>
      <c r="E35" s="239">
        <f>SUM(E10:E34)</f>
        <v>0</v>
      </c>
      <c r="F35" s="238"/>
      <c r="G35" s="237"/>
      <c r="H35" s="236"/>
      <c r="I35" s="942"/>
      <c r="J35" s="943"/>
      <c r="K35" s="944"/>
      <c r="L35" s="943"/>
    </row>
    <row r="36" spans="1:12" ht="27.75" customHeight="1">
      <c r="A36" s="108"/>
      <c r="B36" s="119"/>
      <c r="C36" s="108"/>
      <c r="D36" s="108"/>
      <c r="E36" s="108"/>
      <c r="F36" s="108"/>
      <c r="G36" s="108"/>
      <c r="H36" s="108"/>
      <c r="I36" s="108"/>
      <c r="J36" s="108"/>
      <c r="K36" s="108"/>
      <c r="L36" s="108"/>
    </row>
    <row r="37" spans="1:12" ht="27.75" customHeight="1">
      <c r="A37" s="108"/>
      <c r="B37" s="119"/>
      <c r="C37" s="108"/>
      <c r="D37" s="108"/>
      <c r="E37" s="108"/>
      <c r="F37" s="108"/>
      <c r="G37" s="108"/>
      <c r="H37" s="108"/>
      <c r="I37" s="108"/>
      <c r="J37" s="108"/>
      <c r="K37" s="108"/>
      <c r="L37" s="108"/>
    </row>
    <row r="38" spans="1:12" ht="27.75" customHeight="1">
      <c r="A38" s="108"/>
      <c r="B38" s="119"/>
      <c r="C38" s="108"/>
      <c r="D38" s="108"/>
      <c r="E38" s="108"/>
      <c r="F38" s="108"/>
      <c r="G38" s="108"/>
      <c r="H38" s="108"/>
      <c r="I38" s="108"/>
      <c r="J38" s="108"/>
      <c r="K38" s="108"/>
      <c r="L38" s="108"/>
    </row>
    <row r="39" spans="1:12" ht="27.75" customHeight="1">
      <c r="A39" s="108"/>
      <c r="B39" s="119"/>
      <c r="C39" s="108"/>
      <c r="D39" s="108"/>
      <c r="E39" s="108"/>
      <c r="F39" s="108"/>
      <c r="G39" s="108"/>
      <c r="H39" s="108"/>
      <c r="I39" s="108"/>
      <c r="J39" s="108"/>
      <c r="K39" s="108"/>
      <c r="L39" s="108"/>
    </row>
    <row r="40" spans="1:12" ht="27.75" customHeight="1">
      <c r="A40" s="108"/>
      <c r="B40" s="119"/>
      <c r="C40" s="108"/>
      <c r="D40" s="108"/>
      <c r="E40" s="108"/>
      <c r="F40" s="108"/>
      <c r="G40" s="108"/>
      <c r="H40" s="108"/>
      <c r="I40" s="108"/>
      <c r="J40" s="108"/>
      <c r="K40" s="108"/>
      <c r="L40" s="108"/>
    </row>
    <row r="41" spans="1:12" ht="27.75" customHeight="1">
      <c r="A41" s="108"/>
      <c r="B41" s="119"/>
      <c r="C41" s="108"/>
      <c r="D41" s="108"/>
      <c r="E41" s="108"/>
      <c r="F41" s="108"/>
      <c r="G41" s="108"/>
      <c r="H41" s="108"/>
      <c r="I41" s="108"/>
      <c r="J41" s="108"/>
      <c r="K41" s="108"/>
      <c r="L41" s="108"/>
    </row>
    <row r="42" spans="1:12">
      <c r="A42" s="108"/>
      <c r="B42" s="119"/>
      <c r="C42" s="108"/>
      <c r="D42" s="108"/>
      <c r="E42" s="108"/>
      <c r="F42" s="108"/>
      <c r="G42" s="108"/>
      <c r="H42" s="108"/>
      <c r="I42" s="108"/>
      <c r="J42" s="108"/>
      <c r="K42" s="108"/>
      <c r="L42" s="108"/>
    </row>
    <row r="43" spans="1:12">
      <c r="A43" s="108"/>
      <c r="B43" s="119"/>
      <c r="C43" s="108"/>
      <c r="D43" s="108"/>
      <c r="E43" s="108"/>
      <c r="F43" s="108"/>
      <c r="G43" s="108"/>
      <c r="H43" s="108"/>
      <c r="I43" s="108"/>
      <c r="J43" s="108"/>
      <c r="K43" s="108"/>
      <c r="L43" s="108"/>
    </row>
    <row r="44" spans="1:12">
      <c r="A44" s="108"/>
      <c r="B44" s="119"/>
      <c r="C44" s="108"/>
      <c r="D44" s="108"/>
      <c r="E44" s="108"/>
      <c r="F44" s="108"/>
      <c r="G44" s="108"/>
      <c r="H44" s="108"/>
      <c r="I44" s="108"/>
      <c r="J44" s="108"/>
      <c r="K44" s="108"/>
      <c r="L44" s="108"/>
    </row>
    <row r="45" spans="1:12">
      <c r="A45" s="108"/>
      <c r="B45" s="119"/>
      <c r="C45" s="108"/>
      <c r="D45" s="108"/>
      <c r="E45" s="108"/>
      <c r="F45" s="108"/>
      <c r="G45" s="108"/>
      <c r="H45" s="108"/>
      <c r="I45" s="108"/>
      <c r="J45" s="108"/>
      <c r="K45" s="108"/>
      <c r="L45" s="108"/>
    </row>
    <row r="46" spans="1:12">
      <c r="A46" s="108"/>
      <c r="B46" s="119"/>
      <c r="C46" s="108"/>
      <c r="D46" s="108"/>
      <c r="E46" s="108"/>
      <c r="F46" s="108"/>
      <c r="G46" s="108"/>
      <c r="H46" s="108"/>
      <c r="I46" s="108"/>
      <c r="J46" s="108"/>
      <c r="K46" s="108"/>
      <c r="L46" s="108"/>
    </row>
    <row r="47" spans="1:12">
      <c r="A47" s="108"/>
      <c r="B47" s="119"/>
      <c r="C47" s="108"/>
      <c r="D47" s="108"/>
      <c r="E47" s="108"/>
      <c r="F47" s="108"/>
      <c r="G47" s="108"/>
      <c r="H47" s="108"/>
      <c r="I47" s="108"/>
      <c r="J47" s="108"/>
      <c r="K47" s="108"/>
      <c r="L47" s="108"/>
    </row>
    <row r="48" spans="1:12">
      <c r="A48" s="108"/>
      <c r="B48" s="119"/>
      <c r="C48" s="108"/>
      <c r="D48" s="108"/>
      <c r="E48" s="108"/>
      <c r="F48" s="108"/>
      <c r="G48" s="108"/>
      <c r="H48" s="108"/>
      <c r="I48" s="108"/>
      <c r="J48" s="108"/>
      <c r="K48" s="108"/>
      <c r="L48" s="108"/>
    </row>
    <row r="49" spans="1:12">
      <c r="A49" s="108"/>
      <c r="B49" s="119"/>
      <c r="C49" s="108"/>
      <c r="D49" s="108"/>
      <c r="E49" s="108"/>
      <c r="F49" s="108"/>
      <c r="G49" s="108"/>
      <c r="H49" s="108"/>
      <c r="I49" s="108"/>
      <c r="J49" s="108"/>
      <c r="K49" s="108"/>
      <c r="L49" s="108"/>
    </row>
  </sheetData>
  <mergeCells count="64">
    <mergeCell ref="I35:J35"/>
    <mergeCell ref="K35:L35"/>
    <mergeCell ref="J3:K4"/>
    <mergeCell ref="I32:J32"/>
    <mergeCell ref="K32:L32"/>
    <mergeCell ref="I33:J33"/>
    <mergeCell ref="K33:L33"/>
    <mergeCell ref="I34:J34"/>
    <mergeCell ref="K34:L34"/>
    <mergeCell ref="I29:J29"/>
    <mergeCell ref="K29:L29"/>
    <mergeCell ref="I30:J30"/>
    <mergeCell ref="K30:L30"/>
    <mergeCell ref="I31:J31"/>
    <mergeCell ref="K31:L31"/>
    <mergeCell ref="I27:J27"/>
    <mergeCell ref="K27:L27"/>
    <mergeCell ref="I26:J26"/>
    <mergeCell ref="I28:J28"/>
    <mergeCell ref="K28:L28"/>
    <mergeCell ref="I24:J24"/>
    <mergeCell ref="K24:L24"/>
    <mergeCell ref="I25:J25"/>
    <mergeCell ref="K25:L25"/>
    <mergeCell ref="K26:L26"/>
    <mergeCell ref="I21:J21"/>
    <mergeCell ref="K21:L21"/>
    <mergeCell ref="I22:J22"/>
    <mergeCell ref="K22:L22"/>
    <mergeCell ref="I23:J23"/>
    <mergeCell ref="K23:L23"/>
    <mergeCell ref="I19:J19"/>
    <mergeCell ref="K19:L19"/>
    <mergeCell ref="I20:J20"/>
    <mergeCell ref="K20:L20"/>
    <mergeCell ref="I18:J18"/>
    <mergeCell ref="K18:L18"/>
    <mergeCell ref="I13:J13"/>
    <mergeCell ref="K13:L13"/>
    <mergeCell ref="I17:J17"/>
    <mergeCell ref="K17:L17"/>
    <mergeCell ref="I14:J14"/>
    <mergeCell ref="K14:L14"/>
    <mergeCell ref="I15:J15"/>
    <mergeCell ref="K15:L15"/>
    <mergeCell ref="I16:J16"/>
    <mergeCell ref="K16:L16"/>
    <mergeCell ref="A1:L1"/>
    <mergeCell ref="H2:I2"/>
    <mergeCell ref="J2:K2"/>
    <mergeCell ref="H3:I4"/>
    <mergeCell ref="A3:F3"/>
    <mergeCell ref="A4:F4"/>
    <mergeCell ref="A2:G2"/>
    <mergeCell ref="A5:F5"/>
    <mergeCell ref="I11:J11"/>
    <mergeCell ref="K11:L11"/>
    <mergeCell ref="I12:J12"/>
    <mergeCell ref="K12:L12"/>
    <mergeCell ref="A9:C9"/>
    <mergeCell ref="K9:L9"/>
    <mergeCell ref="H9:J9"/>
    <mergeCell ref="I10:J10"/>
    <mergeCell ref="K10:L10"/>
  </mergeCells>
  <phoneticPr fontId="6"/>
  <printOptions horizontalCentered="1"/>
  <pageMargins left="0.23622047244094491" right="0.23622047244094491" top="0.74803149606299213" bottom="0.74803149606299213" header="0.31496062992125984" footer="0.31496062992125984"/>
  <pageSetup paperSize="9" scale="89" orientation="portrait" r:id="rId1"/>
  <legacy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E8CB6B-0F88-401A-BB15-F706B95640A3}">
  <dimension ref="A1:Y67"/>
  <sheetViews>
    <sheetView view="pageBreakPreview" topLeftCell="D1" zoomScale="60" zoomScaleNormal="100" workbookViewId="0">
      <selection activeCell="X1" sqref="X1:Y1"/>
    </sheetView>
  </sheetViews>
  <sheetFormatPr defaultColWidth="8" defaultRowHeight="12"/>
  <cols>
    <col min="1" max="1" width="4.88671875" style="635" customWidth="1"/>
    <col min="2" max="2" width="9.88671875" style="581" customWidth="1"/>
    <col min="3" max="3" width="15.109375" style="581" customWidth="1"/>
    <col min="4" max="4" width="13.88671875" style="636" customWidth="1"/>
    <col min="5" max="24" width="12.88671875" style="581" customWidth="1"/>
    <col min="25" max="25" width="9.88671875" style="581" customWidth="1"/>
    <col min="26" max="16384" width="8" style="581"/>
  </cols>
  <sheetData>
    <row r="1" spans="1:25" ht="21">
      <c r="A1" s="574"/>
      <c r="B1" s="575"/>
      <c r="C1" s="576"/>
      <c r="D1" s="577"/>
      <c r="E1" s="578"/>
      <c r="F1" s="578"/>
      <c r="G1" s="578"/>
      <c r="H1" s="578"/>
      <c r="I1" s="578"/>
      <c r="J1" s="578"/>
      <c r="K1" s="578"/>
      <c r="L1" s="578"/>
      <c r="M1" s="578"/>
      <c r="N1" s="578"/>
      <c r="O1" s="578"/>
      <c r="P1" s="578"/>
      <c r="Q1" s="578"/>
      <c r="R1" s="578"/>
      <c r="S1" s="578"/>
      <c r="T1" s="578"/>
      <c r="U1" s="578"/>
      <c r="V1" s="578"/>
      <c r="W1" s="579"/>
      <c r="X1" s="954" t="s">
        <v>954</v>
      </c>
      <c r="Y1" s="954"/>
    </row>
    <row r="2" spans="1:25" ht="19.2">
      <c r="A2" s="582" t="s">
        <v>955</v>
      </c>
      <c r="B2" s="582"/>
      <c r="C2" s="582"/>
      <c r="D2" s="582"/>
      <c r="E2" s="582"/>
      <c r="F2" s="582"/>
      <c r="G2" s="582"/>
      <c r="H2" s="582"/>
      <c r="I2" s="582"/>
      <c r="J2" s="582"/>
      <c r="K2" s="582"/>
      <c r="L2" s="582"/>
      <c r="M2" s="582"/>
      <c r="N2" s="582"/>
      <c r="O2" s="582"/>
      <c r="P2" s="582"/>
      <c r="Q2" s="582"/>
      <c r="R2" s="582"/>
      <c r="S2" s="582"/>
      <c r="T2" s="582"/>
      <c r="U2" s="582"/>
      <c r="V2" s="582"/>
      <c r="W2" s="582"/>
      <c r="X2" s="582"/>
      <c r="Y2" s="582"/>
    </row>
    <row r="3" spans="1:25" ht="13.2">
      <c r="A3" s="955" t="s">
        <v>956</v>
      </c>
      <c r="B3" s="955"/>
      <c r="C3" s="955"/>
      <c r="D3" s="955"/>
      <c r="E3" s="955"/>
      <c r="F3" s="583"/>
      <c r="G3" s="583"/>
      <c r="H3" s="583"/>
      <c r="I3" s="583"/>
      <c r="J3" s="583"/>
      <c r="K3" s="583"/>
      <c r="L3" s="583"/>
      <c r="M3" s="583"/>
      <c r="N3" s="583"/>
      <c r="O3" s="583"/>
      <c r="P3" s="583"/>
      <c r="Q3" s="583"/>
      <c r="R3" s="583"/>
      <c r="S3" s="583"/>
      <c r="T3" s="583"/>
      <c r="U3" s="583"/>
      <c r="V3" s="583"/>
      <c r="W3" s="584"/>
      <c r="X3" s="956" t="s">
        <v>957</v>
      </c>
      <c r="Y3" s="956"/>
    </row>
    <row r="4" spans="1:25" ht="13.2">
      <c r="A4" s="957" t="s">
        <v>958</v>
      </c>
      <c r="B4" s="957" t="s">
        <v>959</v>
      </c>
      <c r="C4" s="960" t="s">
        <v>960</v>
      </c>
      <c r="D4" s="963" t="s">
        <v>961</v>
      </c>
      <c r="E4" s="588" t="s">
        <v>962</v>
      </c>
      <c r="F4" s="589"/>
      <c r="G4" s="589"/>
      <c r="H4" s="589"/>
      <c r="I4" s="589"/>
      <c r="J4" s="589"/>
      <c r="K4" s="589"/>
      <c r="L4" s="589"/>
      <c r="M4" s="589"/>
      <c r="N4" s="589"/>
      <c r="O4" s="589"/>
      <c r="P4" s="589"/>
      <c r="Q4" s="589"/>
      <c r="R4" s="589"/>
      <c r="S4" s="589"/>
      <c r="T4" s="589"/>
      <c r="U4" s="589"/>
      <c r="V4" s="589"/>
      <c r="W4" s="589"/>
      <c r="X4" s="589"/>
      <c r="Y4" s="966" t="s">
        <v>963</v>
      </c>
    </row>
    <row r="5" spans="1:25" ht="14.25" customHeight="1">
      <c r="A5" s="958"/>
      <c r="B5" s="958"/>
      <c r="C5" s="961"/>
      <c r="D5" s="964"/>
      <c r="E5" s="594" t="s">
        <v>964</v>
      </c>
      <c r="F5" s="595" t="s">
        <v>965</v>
      </c>
      <c r="G5" s="595" t="s">
        <v>965</v>
      </c>
      <c r="H5" s="595" t="s">
        <v>965</v>
      </c>
      <c r="I5" s="595" t="s">
        <v>965</v>
      </c>
      <c r="J5" s="595" t="s">
        <v>965</v>
      </c>
      <c r="K5" s="595" t="s">
        <v>965</v>
      </c>
      <c r="L5" s="595" t="s">
        <v>965</v>
      </c>
      <c r="M5" s="595" t="s">
        <v>965</v>
      </c>
      <c r="N5" s="595" t="s">
        <v>965</v>
      </c>
      <c r="O5" s="595" t="s">
        <v>965</v>
      </c>
      <c r="P5" s="595" t="s">
        <v>965</v>
      </c>
      <c r="Q5" s="595" t="s">
        <v>966</v>
      </c>
      <c r="R5" s="595" t="s">
        <v>965</v>
      </c>
      <c r="S5" s="595" t="s">
        <v>965</v>
      </c>
      <c r="T5" s="595" t="s">
        <v>965</v>
      </c>
      <c r="U5" s="595" t="s">
        <v>965</v>
      </c>
      <c r="V5" s="595" t="s">
        <v>965</v>
      </c>
      <c r="W5" s="86" t="s">
        <v>965</v>
      </c>
      <c r="X5" s="86" t="s">
        <v>965</v>
      </c>
      <c r="Y5" s="967"/>
    </row>
    <row r="6" spans="1:25" ht="15.75" customHeight="1" thickBot="1">
      <c r="A6" s="959"/>
      <c r="B6" s="959"/>
      <c r="C6" s="962"/>
      <c r="D6" s="965"/>
      <c r="E6" s="600"/>
      <c r="F6" s="601"/>
      <c r="G6" s="601"/>
      <c r="H6" s="601"/>
      <c r="I6" s="601"/>
      <c r="J6" s="601"/>
      <c r="K6" s="601"/>
      <c r="L6" s="601"/>
      <c r="M6" s="601"/>
      <c r="N6" s="601"/>
      <c r="O6" s="601"/>
      <c r="P6" s="601"/>
      <c r="Q6" s="601"/>
      <c r="R6" s="601"/>
      <c r="S6" s="601"/>
      <c r="T6" s="601"/>
      <c r="U6" s="601"/>
      <c r="V6" s="601"/>
      <c r="W6" s="602"/>
      <c r="X6" s="603"/>
      <c r="Y6" s="968"/>
    </row>
    <row r="7" spans="1:25" ht="15.75" customHeight="1" thickTop="1">
      <c r="A7" s="605">
        <v>1</v>
      </c>
      <c r="B7" s="606"/>
      <c r="C7" s="607" ph="1"/>
      <c r="D7" s="608"/>
      <c r="E7" s="609"/>
      <c r="F7" s="610"/>
      <c r="G7" s="610"/>
      <c r="H7" s="610"/>
      <c r="I7" s="610"/>
      <c r="J7" s="610"/>
      <c r="K7" s="610"/>
      <c r="L7" s="610"/>
      <c r="M7" s="610"/>
      <c r="N7" s="610"/>
      <c r="O7" s="610"/>
      <c r="P7" s="610"/>
      <c r="Q7" s="610"/>
      <c r="R7" s="610"/>
      <c r="S7" s="610"/>
      <c r="T7" s="610"/>
      <c r="U7" s="610"/>
      <c r="V7" s="610"/>
      <c r="W7" s="611"/>
      <c r="X7" s="612"/>
      <c r="Y7" s="613">
        <f t="shared" ref="Y7:Y38" si="0">D7-SUM(E7:X7)</f>
        <v>0</v>
      </c>
    </row>
    <row r="8" spans="1:25" ht="15.75" customHeight="1">
      <c r="A8" s="614">
        <v>2</v>
      </c>
      <c r="B8" s="615"/>
      <c r="C8" s="616" ph="1"/>
      <c r="D8" s="617"/>
      <c r="E8" s="618"/>
      <c r="F8" s="619"/>
      <c r="G8" s="619"/>
      <c r="H8" s="619"/>
      <c r="I8" s="619"/>
      <c r="J8" s="619"/>
      <c r="K8" s="619"/>
      <c r="L8" s="619"/>
      <c r="M8" s="619"/>
      <c r="N8" s="619"/>
      <c r="O8" s="619"/>
      <c r="P8" s="619"/>
      <c r="Q8" s="619"/>
      <c r="R8" s="619"/>
      <c r="S8" s="619"/>
      <c r="T8" s="619"/>
      <c r="U8" s="619"/>
      <c r="V8" s="619"/>
      <c r="W8" s="620"/>
      <c r="X8" s="621"/>
      <c r="Y8" s="622">
        <f t="shared" si="0"/>
        <v>0</v>
      </c>
    </row>
    <row r="9" spans="1:25" ht="15.75" customHeight="1">
      <c r="A9" s="614">
        <v>3</v>
      </c>
      <c r="B9" s="615"/>
      <c r="C9" s="616" ph="1"/>
      <c r="D9" s="617"/>
      <c r="E9" s="618"/>
      <c r="F9" s="619"/>
      <c r="G9" s="619"/>
      <c r="H9" s="619"/>
      <c r="I9" s="619"/>
      <c r="J9" s="619"/>
      <c r="K9" s="619"/>
      <c r="L9" s="619"/>
      <c r="M9" s="619"/>
      <c r="N9" s="619"/>
      <c r="O9" s="619"/>
      <c r="P9" s="619"/>
      <c r="Q9" s="619"/>
      <c r="R9" s="619"/>
      <c r="S9" s="619"/>
      <c r="T9" s="619"/>
      <c r="U9" s="619"/>
      <c r="V9" s="619"/>
      <c r="W9" s="620"/>
      <c r="X9" s="621"/>
      <c r="Y9" s="622">
        <f t="shared" si="0"/>
        <v>0</v>
      </c>
    </row>
    <row r="10" spans="1:25" ht="15.75" customHeight="1">
      <c r="A10" s="614">
        <v>4</v>
      </c>
      <c r="B10" s="615"/>
      <c r="C10" s="616" ph="1"/>
      <c r="D10" s="617"/>
      <c r="E10" s="618"/>
      <c r="F10" s="619"/>
      <c r="G10" s="619"/>
      <c r="H10" s="619"/>
      <c r="I10" s="619"/>
      <c r="J10" s="619"/>
      <c r="K10" s="619"/>
      <c r="L10" s="619"/>
      <c r="M10" s="619"/>
      <c r="N10" s="619"/>
      <c r="O10" s="619"/>
      <c r="P10" s="619"/>
      <c r="Q10" s="619"/>
      <c r="R10" s="619"/>
      <c r="S10" s="619"/>
      <c r="T10" s="619"/>
      <c r="U10" s="619"/>
      <c r="V10" s="619"/>
      <c r="W10" s="623"/>
      <c r="X10" s="621"/>
      <c r="Y10" s="622">
        <f t="shared" si="0"/>
        <v>0</v>
      </c>
    </row>
    <row r="11" spans="1:25" ht="15.75" customHeight="1">
      <c r="A11" s="614">
        <v>5</v>
      </c>
      <c r="B11" s="615"/>
      <c r="C11" s="616" ph="1"/>
      <c r="D11" s="617"/>
      <c r="E11" s="618"/>
      <c r="F11" s="619"/>
      <c r="G11" s="619"/>
      <c r="H11" s="619"/>
      <c r="I11" s="619"/>
      <c r="J11" s="619"/>
      <c r="K11" s="619"/>
      <c r="L11" s="619"/>
      <c r="M11" s="619"/>
      <c r="N11" s="619"/>
      <c r="O11" s="619"/>
      <c r="P11" s="619"/>
      <c r="Q11" s="619"/>
      <c r="R11" s="619"/>
      <c r="S11" s="619"/>
      <c r="T11" s="619"/>
      <c r="U11" s="619"/>
      <c r="V11" s="619"/>
      <c r="W11" s="623"/>
      <c r="X11" s="621"/>
      <c r="Y11" s="622">
        <f t="shared" si="0"/>
        <v>0</v>
      </c>
    </row>
    <row r="12" spans="1:25" ht="15.75" customHeight="1">
      <c r="A12" s="614">
        <v>6</v>
      </c>
      <c r="B12" s="615"/>
      <c r="C12" s="616" ph="1"/>
      <c r="D12" s="617"/>
      <c r="E12" s="618"/>
      <c r="F12" s="619"/>
      <c r="G12" s="619"/>
      <c r="H12" s="619"/>
      <c r="I12" s="619"/>
      <c r="J12" s="619"/>
      <c r="K12" s="619"/>
      <c r="L12" s="619"/>
      <c r="M12" s="619"/>
      <c r="N12" s="619"/>
      <c r="O12" s="619"/>
      <c r="P12" s="619"/>
      <c r="Q12" s="619"/>
      <c r="R12" s="619"/>
      <c r="S12" s="619"/>
      <c r="T12" s="619"/>
      <c r="U12" s="619"/>
      <c r="V12" s="619"/>
      <c r="W12" s="620"/>
      <c r="X12" s="621"/>
      <c r="Y12" s="622">
        <f t="shared" si="0"/>
        <v>0</v>
      </c>
    </row>
    <row r="13" spans="1:25" ht="15.75" customHeight="1">
      <c r="A13" s="614">
        <v>7</v>
      </c>
      <c r="B13" s="615"/>
      <c r="C13" s="616" ph="1"/>
      <c r="D13" s="617"/>
      <c r="E13" s="618"/>
      <c r="F13" s="619"/>
      <c r="G13" s="619"/>
      <c r="H13" s="619"/>
      <c r="I13" s="619"/>
      <c r="J13" s="619"/>
      <c r="K13" s="619"/>
      <c r="L13" s="619"/>
      <c r="M13" s="619"/>
      <c r="N13" s="619"/>
      <c r="O13" s="619"/>
      <c r="P13" s="619"/>
      <c r="Q13" s="619"/>
      <c r="R13" s="619"/>
      <c r="S13" s="619"/>
      <c r="T13" s="619"/>
      <c r="U13" s="619"/>
      <c r="V13" s="619"/>
      <c r="W13" s="620"/>
      <c r="X13" s="621"/>
      <c r="Y13" s="622">
        <f t="shared" si="0"/>
        <v>0</v>
      </c>
    </row>
    <row r="14" spans="1:25" ht="15.75" customHeight="1">
      <c r="A14" s="614">
        <v>8</v>
      </c>
      <c r="B14" s="615"/>
      <c r="C14" s="616" ph="1"/>
      <c r="D14" s="617"/>
      <c r="E14" s="618"/>
      <c r="F14" s="619"/>
      <c r="G14" s="619"/>
      <c r="H14" s="619"/>
      <c r="I14" s="619"/>
      <c r="J14" s="619"/>
      <c r="K14" s="619"/>
      <c r="L14" s="619"/>
      <c r="M14" s="619"/>
      <c r="N14" s="619"/>
      <c r="O14" s="619"/>
      <c r="P14" s="619"/>
      <c r="Q14" s="619"/>
      <c r="R14" s="619"/>
      <c r="S14" s="619"/>
      <c r="T14" s="619"/>
      <c r="U14" s="619"/>
      <c r="V14" s="619"/>
      <c r="W14" s="620"/>
      <c r="X14" s="621"/>
      <c r="Y14" s="622">
        <f t="shared" si="0"/>
        <v>0</v>
      </c>
    </row>
    <row r="15" spans="1:25" ht="15.75" customHeight="1">
      <c r="A15" s="605">
        <v>9</v>
      </c>
      <c r="B15" s="606"/>
      <c r="C15" s="607" ph="1"/>
      <c r="D15" s="608"/>
      <c r="E15" s="609"/>
      <c r="F15" s="624"/>
      <c r="G15" s="624"/>
      <c r="H15" s="624"/>
      <c r="I15" s="624"/>
      <c r="J15" s="624"/>
      <c r="K15" s="624"/>
      <c r="L15" s="624"/>
      <c r="M15" s="624"/>
      <c r="N15" s="624"/>
      <c r="O15" s="624"/>
      <c r="P15" s="624"/>
      <c r="Q15" s="624"/>
      <c r="R15" s="624"/>
      <c r="S15" s="624"/>
      <c r="T15" s="624"/>
      <c r="U15" s="624"/>
      <c r="V15" s="624"/>
      <c r="W15" s="625"/>
      <c r="X15" s="626"/>
      <c r="Y15" s="613">
        <f t="shared" si="0"/>
        <v>0</v>
      </c>
    </row>
    <row r="16" spans="1:25" ht="15.75" customHeight="1">
      <c r="A16" s="614">
        <v>10</v>
      </c>
      <c r="B16" s="615"/>
      <c r="C16" s="616" ph="1"/>
      <c r="D16" s="617"/>
      <c r="E16" s="618"/>
      <c r="F16" s="619"/>
      <c r="G16" s="619"/>
      <c r="H16" s="619"/>
      <c r="I16" s="619"/>
      <c r="J16" s="619"/>
      <c r="K16" s="619"/>
      <c r="L16" s="619"/>
      <c r="M16" s="619"/>
      <c r="N16" s="619"/>
      <c r="O16" s="619"/>
      <c r="P16" s="619"/>
      <c r="Q16" s="619"/>
      <c r="R16" s="619"/>
      <c r="S16" s="619"/>
      <c r="T16" s="619"/>
      <c r="U16" s="619"/>
      <c r="V16" s="619"/>
      <c r="W16" s="620"/>
      <c r="X16" s="621"/>
      <c r="Y16" s="622">
        <f t="shared" si="0"/>
        <v>0</v>
      </c>
    </row>
    <row r="17" spans="1:25" ht="15.75" customHeight="1">
      <c r="A17" s="614">
        <v>11</v>
      </c>
      <c r="B17" s="615"/>
      <c r="C17" s="616" ph="1"/>
      <c r="D17" s="617"/>
      <c r="E17" s="618"/>
      <c r="F17" s="619"/>
      <c r="G17" s="619"/>
      <c r="H17" s="619"/>
      <c r="I17" s="619"/>
      <c r="J17" s="619"/>
      <c r="K17" s="619"/>
      <c r="L17" s="619"/>
      <c r="M17" s="619"/>
      <c r="N17" s="619"/>
      <c r="O17" s="619"/>
      <c r="P17" s="619"/>
      <c r="Q17" s="619"/>
      <c r="R17" s="619"/>
      <c r="S17" s="619"/>
      <c r="T17" s="619"/>
      <c r="U17" s="619"/>
      <c r="V17" s="619"/>
      <c r="W17" s="620"/>
      <c r="X17" s="621"/>
      <c r="Y17" s="622">
        <f t="shared" si="0"/>
        <v>0</v>
      </c>
    </row>
    <row r="18" spans="1:25" ht="15.75" customHeight="1">
      <c r="A18" s="614">
        <v>12</v>
      </c>
      <c r="B18" s="615"/>
      <c r="C18" s="616" ph="1"/>
      <c r="D18" s="617"/>
      <c r="E18" s="618"/>
      <c r="F18" s="619"/>
      <c r="G18" s="619"/>
      <c r="H18" s="619"/>
      <c r="I18" s="619"/>
      <c r="J18" s="619"/>
      <c r="K18" s="619"/>
      <c r="L18" s="619"/>
      <c r="M18" s="619"/>
      <c r="N18" s="619"/>
      <c r="O18" s="619"/>
      <c r="P18" s="619"/>
      <c r="Q18" s="619"/>
      <c r="R18" s="619"/>
      <c r="S18" s="619"/>
      <c r="T18" s="619"/>
      <c r="U18" s="619"/>
      <c r="V18" s="619"/>
      <c r="W18" s="620"/>
      <c r="X18" s="621"/>
      <c r="Y18" s="622">
        <f t="shared" si="0"/>
        <v>0</v>
      </c>
    </row>
    <row r="19" spans="1:25" ht="15.75" customHeight="1">
      <c r="A19" s="614">
        <v>13</v>
      </c>
      <c r="B19" s="615"/>
      <c r="C19" s="616" ph="1"/>
      <c r="D19" s="617"/>
      <c r="E19" s="618"/>
      <c r="F19" s="619"/>
      <c r="G19" s="619"/>
      <c r="H19" s="619"/>
      <c r="I19" s="619"/>
      <c r="J19" s="619"/>
      <c r="K19" s="619"/>
      <c r="L19" s="619"/>
      <c r="M19" s="619"/>
      <c r="N19" s="619"/>
      <c r="O19" s="619"/>
      <c r="P19" s="619"/>
      <c r="Q19" s="619"/>
      <c r="R19" s="619"/>
      <c r="S19" s="619"/>
      <c r="T19" s="619"/>
      <c r="U19" s="619"/>
      <c r="V19" s="619"/>
      <c r="W19" s="620"/>
      <c r="X19" s="621"/>
      <c r="Y19" s="622">
        <f t="shared" si="0"/>
        <v>0</v>
      </c>
    </row>
    <row r="20" spans="1:25" ht="15.75" customHeight="1">
      <c r="A20" s="605">
        <v>14</v>
      </c>
      <c r="B20" s="606"/>
      <c r="C20" s="607" ph="1"/>
      <c r="D20" s="608"/>
      <c r="E20" s="609"/>
      <c r="F20" s="624"/>
      <c r="G20" s="624"/>
      <c r="H20" s="624"/>
      <c r="I20" s="624"/>
      <c r="J20" s="624"/>
      <c r="K20" s="624"/>
      <c r="L20" s="624"/>
      <c r="M20" s="624"/>
      <c r="N20" s="624"/>
      <c r="O20" s="624"/>
      <c r="P20" s="624"/>
      <c r="Q20" s="624"/>
      <c r="R20" s="624"/>
      <c r="S20" s="624"/>
      <c r="T20" s="624"/>
      <c r="U20" s="624"/>
      <c r="V20" s="624"/>
      <c r="W20" s="625"/>
      <c r="X20" s="626"/>
      <c r="Y20" s="613">
        <f t="shared" si="0"/>
        <v>0</v>
      </c>
    </row>
    <row r="21" spans="1:25" ht="15.75" customHeight="1">
      <c r="A21" s="614">
        <v>15</v>
      </c>
      <c r="B21" s="615"/>
      <c r="C21" s="616" ph="1"/>
      <c r="D21" s="617"/>
      <c r="E21" s="618"/>
      <c r="F21" s="619"/>
      <c r="G21" s="619"/>
      <c r="H21" s="619"/>
      <c r="I21" s="619"/>
      <c r="J21" s="619"/>
      <c r="K21" s="619"/>
      <c r="L21" s="619"/>
      <c r="M21" s="619"/>
      <c r="N21" s="619"/>
      <c r="O21" s="619"/>
      <c r="P21" s="619"/>
      <c r="Q21" s="619"/>
      <c r="R21" s="619"/>
      <c r="S21" s="619"/>
      <c r="T21" s="619"/>
      <c r="U21" s="619"/>
      <c r="V21" s="619"/>
      <c r="W21" s="620"/>
      <c r="X21" s="621"/>
      <c r="Y21" s="622">
        <f t="shared" si="0"/>
        <v>0</v>
      </c>
    </row>
    <row r="22" spans="1:25" ht="15.75" customHeight="1">
      <c r="A22" s="614">
        <v>16</v>
      </c>
      <c r="B22" s="615"/>
      <c r="C22" s="616" ph="1"/>
      <c r="D22" s="617"/>
      <c r="E22" s="618"/>
      <c r="F22" s="619"/>
      <c r="G22" s="619"/>
      <c r="H22" s="619"/>
      <c r="I22" s="619"/>
      <c r="J22" s="619"/>
      <c r="K22" s="619"/>
      <c r="L22" s="619"/>
      <c r="M22" s="619"/>
      <c r="N22" s="619"/>
      <c r="O22" s="619"/>
      <c r="P22" s="619"/>
      <c r="Q22" s="619"/>
      <c r="R22" s="619"/>
      <c r="S22" s="619"/>
      <c r="T22" s="619"/>
      <c r="U22" s="619"/>
      <c r="V22" s="619"/>
      <c r="W22" s="620"/>
      <c r="X22" s="621"/>
      <c r="Y22" s="622">
        <f t="shared" si="0"/>
        <v>0</v>
      </c>
    </row>
    <row r="23" spans="1:25" ht="15.75" customHeight="1">
      <c r="A23" s="614">
        <v>17</v>
      </c>
      <c r="B23" s="615"/>
      <c r="C23" s="616" ph="1"/>
      <c r="D23" s="617"/>
      <c r="E23" s="618"/>
      <c r="F23" s="619"/>
      <c r="G23" s="619"/>
      <c r="H23" s="619"/>
      <c r="I23" s="619"/>
      <c r="J23" s="619"/>
      <c r="K23" s="619"/>
      <c r="L23" s="619"/>
      <c r="M23" s="619"/>
      <c r="N23" s="619"/>
      <c r="O23" s="619"/>
      <c r="P23" s="619"/>
      <c r="Q23" s="619"/>
      <c r="R23" s="619"/>
      <c r="S23" s="619"/>
      <c r="T23" s="619"/>
      <c r="U23" s="619"/>
      <c r="V23" s="619"/>
      <c r="W23" s="620"/>
      <c r="X23" s="621"/>
      <c r="Y23" s="622">
        <f t="shared" si="0"/>
        <v>0</v>
      </c>
    </row>
    <row r="24" spans="1:25" ht="15.75" customHeight="1">
      <c r="A24" s="614">
        <v>18</v>
      </c>
      <c r="B24" s="615"/>
      <c r="C24" s="616" ph="1"/>
      <c r="D24" s="617"/>
      <c r="E24" s="618"/>
      <c r="F24" s="619"/>
      <c r="G24" s="619"/>
      <c r="H24" s="619"/>
      <c r="I24" s="619"/>
      <c r="J24" s="619"/>
      <c r="K24" s="619"/>
      <c r="L24" s="619"/>
      <c r="M24" s="619"/>
      <c r="N24" s="619"/>
      <c r="O24" s="619"/>
      <c r="P24" s="619"/>
      <c r="Q24" s="619"/>
      <c r="R24" s="619"/>
      <c r="S24" s="619"/>
      <c r="T24" s="619"/>
      <c r="U24" s="619"/>
      <c r="V24" s="619"/>
      <c r="W24" s="620"/>
      <c r="X24" s="621"/>
      <c r="Y24" s="622">
        <f t="shared" si="0"/>
        <v>0</v>
      </c>
    </row>
    <row r="25" spans="1:25" ht="15.75" customHeight="1">
      <c r="A25" s="605">
        <v>19</v>
      </c>
      <c r="B25" s="606"/>
      <c r="C25" s="607" ph="1"/>
      <c r="D25" s="608"/>
      <c r="E25" s="609"/>
      <c r="F25" s="624"/>
      <c r="G25" s="624"/>
      <c r="H25" s="624"/>
      <c r="I25" s="624"/>
      <c r="J25" s="624"/>
      <c r="K25" s="624"/>
      <c r="L25" s="624"/>
      <c r="M25" s="624"/>
      <c r="N25" s="624"/>
      <c r="O25" s="624"/>
      <c r="P25" s="624"/>
      <c r="Q25" s="624"/>
      <c r="R25" s="624"/>
      <c r="S25" s="624"/>
      <c r="T25" s="624"/>
      <c r="U25" s="624"/>
      <c r="V25" s="624"/>
      <c r="W25" s="625"/>
      <c r="X25" s="626"/>
      <c r="Y25" s="613">
        <f t="shared" si="0"/>
        <v>0</v>
      </c>
    </row>
    <row r="26" spans="1:25" ht="15.75" customHeight="1">
      <c r="A26" s="614">
        <v>20</v>
      </c>
      <c r="B26" s="615"/>
      <c r="C26" s="616" ph="1"/>
      <c r="D26" s="617"/>
      <c r="E26" s="618"/>
      <c r="F26" s="619"/>
      <c r="G26" s="619"/>
      <c r="H26" s="619"/>
      <c r="I26" s="619"/>
      <c r="J26" s="619"/>
      <c r="K26" s="619"/>
      <c r="L26" s="619"/>
      <c r="M26" s="619"/>
      <c r="N26" s="619"/>
      <c r="O26" s="619"/>
      <c r="P26" s="619"/>
      <c r="Q26" s="619"/>
      <c r="R26" s="619"/>
      <c r="S26" s="619"/>
      <c r="T26" s="619"/>
      <c r="U26" s="619"/>
      <c r="V26" s="619"/>
      <c r="W26" s="620"/>
      <c r="X26" s="621"/>
      <c r="Y26" s="622">
        <f t="shared" si="0"/>
        <v>0</v>
      </c>
    </row>
    <row r="27" spans="1:25" ht="15.75" customHeight="1">
      <c r="A27" s="614">
        <v>21</v>
      </c>
      <c r="B27" s="615"/>
      <c r="C27" s="616" ph="1"/>
      <c r="D27" s="617"/>
      <c r="E27" s="618"/>
      <c r="F27" s="619"/>
      <c r="G27" s="619"/>
      <c r="H27" s="619"/>
      <c r="I27" s="619"/>
      <c r="J27" s="619"/>
      <c r="K27" s="619"/>
      <c r="L27" s="619"/>
      <c r="M27" s="619"/>
      <c r="N27" s="619"/>
      <c r="O27" s="619"/>
      <c r="P27" s="619"/>
      <c r="Q27" s="619"/>
      <c r="R27" s="619"/>
      <c r="S27" s="619"/>
      <c r="T27" s="619"/>
      <c r="U27" s="619"/>
      <c r="V27" s="619"/>
      <c r="W27" s="620"/>
      <c r="X27" s="621"/>
      <c r="Y27" s="622">
        <f t="shared" si="0"/>
        <v>0</v>
      </c>
    </row>
    <row r="28" spans="1:25" ht="15.75" customHeight="1">
      <c r="A28" s="614">
        <v>22</v>
      </c>
      <c r="B28" s="615"/>
      <c r="C28" s="616" ph="1"/>
      <c r="D28" s="617"/>
      <c r="E28" s="618"/>
      <c r="F28" s="619"/>
      <c r="G28" s="619"/>
      <c r="H28" s="619"/>
      <c r="I28" s="619"/>
      <c r="J28" s="619"/>
      <c r="K28" s="619"/>
      <c r="L28" s="619"/>
      <c r="M28" s="619"/>
      <c r="N28" s="619"/>
      <c r="O28" s="619"/>
      <c r="P28" s="619"/>
      <c r="Q28" s="619"/>
      <c r="R28" s="619"/>
      <c r="S28" s="619"/>
      <c r="T28" s="619"/>
      <c r="U28" s="619"/>
      <c r="V28" s="619"/>
      <c r="W28" s="620"/>
      <c r="X28" s="621"/>
      <c r="Y28" s="622">
        <f t="shared" si="0"/>
        <v>0</v>
      </c>
    </row>
    <row r="29" spans="1:25" ht="15.75" customHeight="1">
      <c r="A29" s="614">
        <v>23</v>
      </c>
      <c r="B29" s="615"/>
      <c r="C29" s="616" ph="1"/>
      <c r="D29" s="617"/>
      <c r="E29" s="618"/>
      <c r="F29" s="619"/>
      <c r="G29" s="619"/>
      <c r="H29" s="619"/>
      <c r="I29" s="619"/>
      <c r="J29" s="619"/>
      <c r="K29" s="619"/>
      <c r="L29" s="619"/>
      <c r="M29" s="619"/>
      <c r="N29" s="619"/>
      <c r="O29" s="619"/>
      <c r="P29" s="619"/>
      <c r="Q29" s="619"/>
      <c r="R29" s="619"/>
      <c r="S29" s="619"/>
      <c r="T29" s="619"/>
      <c r="U29" s="619"/>
      <c r="V29" s="619"/>
      <c r="W29" s="620"/>
      <c r="X29" s="621"/>
      <c r="Y29" s="622">
        <f t="shared" si="0"/>
        <v>0</v>
      </c>
    </row>
    <row r="30" spans="1:25" ht="15.75" customHeight="1">
      <c r="A30" s="614">
        <v>24</v>
      </c>
      <c r="B30" s="615"/>
      <c r="C30" s="616" ph="1"/>
      <c r="D30" s="617"/>
      <c r="E30" s="618"/>
      <c r="F30" s="619"/>
      <c r="G30" s="619"/>
      <c r="H30" s="619"/>
      <c r="I30" s="619"/>
      <c r="J30" s="619"/>
      <c r="K30" s="619"/>
      <c r="L30" s="619"/>
      <c r="M30" s="619"/>
      <c r="N30" s="619"/>
      <c r="O30" s="619"/>
      <c r="P30" s="619"/>
      <c r="Q30" s="619"/>
      <c r="R30" s="619"/>
      <c r="S30" s="619"/>
      <c r="T30" s="619"/>
      <c r="U30" s="619"/>
      <c r="V30" s="619"/>
      <c r="W30" s="620"/>
      <c r="X30" s="621"/>
      <c r="Y30" s="622">
        <f t="shared" si="0"/>
        <v>0</v>
      </c>
    </row>
    <row r="31" spans="1:25" ht="15.75" customHeight="1">
      <c r="A31" s="614">
        <v>25</v>
      </c>
      <c r="B31" s="615"/>
      <c r="C31" s="616" ph="1"/>
      <c r="D31" s="617"/>
      <c r="E31" s="618"/>
      <c r="F31" s="619"/>
      <c r="G31" s="619"/>
      <c r="H31" s="619"/>
      <c r="I31" s="619"/>
      <c r="J31" s="619"/>
      <c r="K31" s="619"/>
      <c r="L31" s="619"/>
      <c r="M31" s="619"/>
      <c r="N31" s="619"/>
      <c r="O31" s="619"/>
      <c r="P31" s="619"/>
      <c r="Q31" s="619"/>
      <c r="R31" s="619"/>
      <c r="S31" s="619"/>
      <c r="T31" s="619"/>
      <c r="U31" s="619"/>
      <c r="V31" s="619"/>
      <c r="W31" s="620"/>
      <c r="X31" s="621"/>
      <c r="Y31" s="622">
        <f t="shared" si="0"/>
        <v>0</v>
      </c>
    </row>
    <row r="32" spans="1:25" ht="15.75" customHeight="1">
      <c r="A32" s="614">
        <v>26</v>
      </c>
      <c r="B32" s="615"/>
      <c r="C32" s="616" ph="1"/>
      <c r="D32" s="617"/>
      <c r="E32" s="618"/>
      <c r="F32" s="619"/>
      <c r="G32" s="619"/>
      <c r="H32" s="619"/>
      <c r="I32" s="619"/>
      <c r="J32" s="619"/>
      <c r="K32" s="619"/>
      <c r="L32" s="619"/>
      <c r="M32" s="619"/>
      <c r="N32" s="619"/>
      <c r="O32" s="619"/>
      <c r="P32" s="619"/>
      <c r="Q32" s="619"/>
      <c r="R32" s="619"/>
      <c r="S32" s="619"/>
      <c r="T32" s="619"/>
      <c r="U32" s="619"/>
      <c r="V32" s="619"/>
      <c r="W32" s="620"/>
      <c r="X32" s="621"/>
      <c r="Y32" s="622">
        <f t="shared" si="0"/>
        <v>0</v>
      </c>
    </row>
    <row r="33" spans="1:25" ht="15.75" customHeight="1">
      <c r="A33" s="605">
        <v>27</v>
      </c>
      <c r="B33" s="606"/>
      <c r="C33" s="607" ph="1"/>
      <c r="D33" s="608"/>
      <c r="E33" s="609"/>
      <c r="F33" s="624"/>
      <c r="G33" s="624"/>
      <c r="H33" s="624"/>
      <c r="I33" s="624"/>
      <c r="J33" s="624"/>
      <c r="K33" s="624"/>
      <c r="L33" s="624"/>
      <c r="M33" s="624"/>
      <c r="N33" s="624"/>
      <c r="O33" s="624"/>
      <c r="P33" s="624"/>
      <c r="Q33" s="624"/>
      <c r="R33" s="624"/>
      <c r="S33" s="624"/>
      <c r="T33" s="624"/>
      <c r="U33" s="624"/>
      <c r="V33" s="624"/>
      <c r="W33" s="625"/>
      <c r="X33" s="626"/>
      <c r="Y33" s="613">
        <f t="shared" si="0"/>
        <v>0</v>
      </c>
    </row>
    <row r="34" spans="1:25" ht="15.75" customHeight="1">
      <c r="A34" s="614">
        <v>28</v>
      </c>
      <c r="B34" s="615"/>
      <c r="C34" s="616" ph="1"/>
      <c r="D34" s="617"/>
      <c r="E34" s="618"/>
      <c r="F34" s="619"/>
      <c r="G34" s="619"/>
      <c r="H34" s="619"/>
      <c r="I34" s="619"/>
      <c r="J34" s="619"/>
      <c r="K34" s="619"/>
      <c r="L34" s="619"/>
      <c r="M34" s="619"/>
      <c r="N34" s="619"/>
      <c r="O34" s="619"/>
      <c r="P34" s="619"/>
      <c r="Q34" s="619"/>
      <c r="R34" s="619"/>
      <c r="S34" s="619"/>
      <c r="T34" s="619"/>
      <c r="U34" s="619"/>
      <c r="V34" s="619"/>
      <c r="W34" s="620"/>
      <c r="X34" s="621"/>
      <c r="Y34" s="622">
        <f t="shared" si="0"/>
        <v>0</v>
      </c>
    </row>
    <row r="35" spans="1:25" ht="15.75" customHeight="1">
      <c r="A35" s="614">
        <v>29</v>
      </c>
      <c r="B35" s="615"/>
      <c r="C35" s="616" ph="1"/>
      <c r="D35" s="617"/>
      <c r="E35" s="618"/>
      <c r="F35" s="619"/>
      <c r="G35" s="619"/>
      <c r="H35" s="619"/>
      <c r="I35" s="619"/>
      <c r="J35" s="619"/>
      <c r="K35" s="619"/>
      <c r="L35" s="619"/>
      <c r="M35" s="619"/>
      <c r="N35" s="619"/>
      <c r="O35" s="619"/>
      <c r="P35" s="619"/>
      <c r="Q35" s="619"/>
      <c r="R35" s="619"/>
      <c r="S35" s="619"/>
      <c r="T35" s="619"/>
      <c r="U35" s="619"/>
      <c r="V35" s="619"/>
      <c r="W35" s="620"/>
      <c r="X35" s="621"/>
      <c r="Y35" s="622">
        <f t="shared" si="0"/>
        <v>0</v>
      </c>
    </row>
    <row r="36" spans="1:25" ht="15.75" customHeight="1">
      <c r="A36" s="614">
        <v>30</v>
      </c>
      <c r="B36" s="615"/>
      <c r="C36" s="627" ph="1"/>
      <c r="D36" s="617"/>
      <c r="E36" s="618"/>
      <c r="F36" s="619"/>
      <c r="G36" s="619"/>
      <c r="H36" s="619"/>
      <c r="I36" s="619"/>
      <c r="J36" s="619"/>
      <c r="K36" s="619"/>
      <c r="L36" s="619"/>
      <c r="M36" s="619"/>
      <c r="N36" s="619"/>
      <c r="O36" s="619"/>
      <c r="P36" s="619"/>
      <c r="Q36" s="619"/>
      <c r="R36" s="619"/>
      <c r="S36" s="619"/>
      <c r="T36" s="619"/>
      <c r="U36" s="619"/>
      <c r="V36" s="619"/>
      <c r="W36" s="628"/>
      <c r="X36" s="629"/>
      <c r="Y36" s="622">
        <f t="shared" si="0"/>
        <v>0</v>
      </c>
    </row>
    <row r="37" spans="1:25" ht="15.75" customHeight="1">
      <c r="A37" s="614">
        <v>31</v>
      </c>
      <c r="B37" s="615"/>
      <c r="C37" s="627" ph="1"/>
      <c r="D37" s="617"/>
      <c r="E37" s="618"/>
      <c r="F37" s="619"/>
      <c r="G37" s="619"/>
      <c r="H37" s="619"/>
      <c r="I37" s="619"/>
      <c r="J37" s="619"/>
      <c r="K37" s="619"/>
      <c r="L37" s="619"/>
      <c r="M37" s="619"/>
      <c r="N37" s="619"/>
      <c r="O37" s="619"/>
      <c r="P37" s="619"/>
      <c r="Q37" s="619"/>
      <c r="R37" s="619"/>
      <c r="S37" s="619"/>
      <c r="T37" s="619"/>
      <c r="U37" s="619"/>
      <c r="V37" s="619"/>
      <c r="W37" s="620"/>
      <c r="X37" s="621"/>
      <c r="Y37" s="622">
        <f t="shared" si="0"/>
        <v>0</v>
      </c>
    </row>
    <row r="38" spans="1:25" ht="15.75" customHeight="1">
      <c r="A38" s="614">
        <v>32</v>
      </c>
      <c r="B38" s="630"/>
      <c r="C38" s="616" ph="1"/>
      <c r="D38" s="617"/>
      <c r="E38" s="618"/>
      <c r="F38" s="619"/>
      <c r="G38" s="619"/>
      <c r="H38" s="619"/>
      <c r="I38" s="619"/>
      <c r="J38" s="619"/>
      <c r="K38" s="619"/>
      <c r="L38" s="619"/>
      <c r="M38" s="619"/>
      <c r="N38" s="619"/>
      <c r="O38" s="619"/>
      <c r="P38" s="619"/>
      <c r="Q38" s="619"/>
      <c r="R38" s="619"/>
      <c r="S38" s="619"/>
      <c r="T38" s="619"/>
      <c r="U38" s="619"/>
      <c r="V38" s="619"/>
      <c r="W38" s="628"/>
      <c r="X38" s="631"/>
      <c r="Y38" s="622">
        <f t="shared" si="0"/>
        <v>0</v>
      </c>
    </row>
    <row r="39" spans="1:25" ht="15.75" customHeight="1">
      <c r="A39" s="614">
        <v>33</v>
      </c>
      <c r="B39" s="630"/>
      <c r="C39" s="616" ph="1"/>
      <c r="D39" s="617"/>
      <c r="E39" s="618"/>
      <c r="F39" s="619"/>
      <c r="G39" s="619"/>
      <c r="H39" s="619"/>
      <c r="I39" s="619"/>
      <c r="J39" s="619"/>
      <c r="K39" s="619"/>
      <c r="L39" s="619"/>
      <c r="M39" s="619"/>
      <c r="N39" s="619"/>
      <c r="O39" s="619"/>
      <c r="P39" s="619"/>
      <c r="Q39" s="619"/>
      <c r="R39" s="619"/>
      <c r="S39" s="619"/>
      <c r="T39" s="619"/>
      <c r="U39" s="619"/>
      <c r="V39" s="619"/>
      <c r="W39" s="628"/>
      <c r="X39" s="631"/>
      <c r="Y39" s="622">
        <f t="shared" ref="Y39:Y66" si="1">D39-SUM(E39:X39)</f>
        <v>0</v>
      </c>
    </row>
    <row r="40" spans="1:25" ht="15.75" customHeight="1">
      <c r="A40" s="614">
        <v>34</v>
      </c>
      <c r="B40" s="630"/>
      <c r="C40" s="616" ph="1"/>
      <c r="D40" s="617"/>
      <c r="E40" s="618"/>
      <c r="F40" s="619"/>
      <c r="G40" s="619"/>
      <c r="H40" s="619"/>
      <c r="I40" s="619"/>
      <c r="J40" s="619"/>
      <c r="K40" s="619"/>
      <c r="L40" s="619"/>
      <c r="M40" s="619"/>
      <c r="N40" s="619"/>
      <c r="O40" s="619"/>
      <c r="P40" s="619"/>
      <c r="Q40" s="619"/>
      <c r="R40" s="619"/>
      <c r="S40" s="619"/>
      <c r="T40" s="619"/>
      <c r="U40" s="619"/>
      <c r="V40" s="619"/>
      <c r="W40" s="628"/>
      <c r="X40" s="631"/>
      <c r="Y40" s="622">
        <f t="shared" si="1"/>
        <v>0</v>
      </c>
    </row>
    <row r="41" spans="1:25" ht="15.75" customHeight="1">
      <c r="A41" s="614">
        <v>35</v>
      </c>
      <c r="B41" s="630"/>
      <c r="C41" s="616" ph="1"/>
      <c r="D41" s="617"/>
      <c r="E41" s="618"/>
      <c r="F41" s="619"/>
      <c r="G41" s="619"/>
      <c r="H41" s="619"/>
      <c r="I41" s="619"/>
      <c r="J41" s="619"/>
      <c r="K41" s="619"/>
      <c r="L41" s="619"/>
      <c r="M41" s="619"/>
      <c r="N41" s="619"/>
      <c r="O41" s="619"/>
      <c r="P41" s="619"/>
      <c r="Q41" s="619"/>
      <c r="R41" s="619"/>
      <c r="S41" s="619"/>
      <c r="T41" s="619"/>
      <c r="U41" s="619"/>
      <c r="V41" s="619"/>
      <c r="W41" s="628"/>
      <c r="X41" s="631"/>
      <c r="Y41" s="622">
        <f t="shared" si="1"/>
        <v>0</v>
      </c>
    </row>
    <row r="42" spans="1:25" ht="15.75" customHeight="1">
      <c r="A42" s="614">
        <v>36</v>
      </c>
      <c r="B42" s="630"/>
      <c r="C42" s="616" ph="1"/>
      <c r="D42" s="617"/>
      <c r="E42" s="619"/>
      <c r="F42" s="619"/>
      <c r="G42" s="619"/>
      <c r="H42" s="619"/>
      <c r="I42" s="619"/>
      <c r="J42" s="619"/>
      <c r="K42" s="619"/>
      <c r="L42" s="619"/>
      <c r="M42" s="619"/>
      <c r="N42" s="619"/>
      <c r="O42" s="619"/>
      <c r="P42" s="619"/>
      <c r="Q42" s="619"/>
      <c r="R42" s="619"/>
      <c r="S42" s="619"/>
      <c r="T42" s="619"/>
      <c r="U42" s="619"/>
      <c r="V42" s="619"/>
      <c r="W42" s="628"/>
      <c r="X42" s="632"/>
      <c r="Y42" s="622">
        <f t="shared" si="1"/>
        <v>0</v>
      </c>
    </row>
    <row r="43" spans="1:25" ht="15.75" customHeight="1">
      <c r="A43" s="614">
        <v>37</v>
      </c>
      <c r="B43" s="630"/>
      <c r="C43" s="616" ph="1"/>
      <c r="D43" s="617"/>
      <c r="E43" s="619"/>
      <c r="F43" s="619"/>
      <c r="G43" s="619"/>
      <c r="H43" s="619"/>
      <c r="I43" s="619"/>
      <c r="J43" s="619"/>
      <c r="K43" s="619"/>
      <c r="L43" s="619"/>
      <c r="M43" s="619"/>
      <c r="N43" s="619"/>
      <c r="O43" s="619"/>
      <c r="P43" s="619"/>
      <c r="Q43" s="619"/>
      <c r="R43" s="619"/>
      <c r="S43" s="619"/>
      <c r="T43" s="619"/>
      <c r="U43" s="619"/>
      <c r="V43" s="619"/>
      <c r="W43" s="628"/>
      <c r="X43" s="632"/>
      <c r="Y43" s="622">
        <f t="shared" si="1"/>
        <v>0</v>
      </c>
    </row>
    <row r="44" spans="1:25" ht="15.75" customHeight="1">
      <c r="A44" s="614">
        <v>38</v>
      </c>
      <c r="B44" s="630"/>
      <c r="C44" s="616" ph="1"/>
      <c r="D44" s="617"/>
      <c r="E44" s="619"/>
      <c r="F44" s="619"/>
      <c r="G44" s="619"/>
      <c r="H44" s="619"/>
      <c r="I44" s="619"/>
      <c r="J44" s="619"/>
      <c r="K44" s="619"/>
      <c r="L44" s="619"/>
      <c r="M44" s="619"/>
      <c r="N44" s="619"/>
      <c r="O44" s="619"/>
      <c r="P44" s="619"/>
      <c r="Q44" s="619"/>
      <c r="R44" s="619"/>
      <c r="S44" s="619"/>
      <c r="T44" s="619"/>
      <c r="U44" s="619"/>
      <c r="V44" s="619"/>
      <c r="W44" s="628"/>
      <c r="X44" s="632"/>
      <c r="Y44" s="622">
        <f t="shared" si="1"/>
        <v>0</v>
      </c>
    </row>
    <row r="45" spans="1:25" ht="15.75" customHeight="1">
      <c r="A45" s="614">
        <v>39</v>
      </c>
      <c r="B45" s="630"/>
      <c r="C45" s="616" ph="1"/>
      <c r="D45" s="617"/>
      <c r="E45" s="619"/>
      <c r="F45" s="619"/>
      <c r="G45" s="619"/>
      <c r="H45" s="619"/>
      <c r="I45" s="619"/>
      <c r="J45" s="619"/>
      <c r="K45" s="619"/>
      <c r="L45" s="619"/>
      <c r="M45" s="619"/>
      <c r="N45" s="619"/>
      <c r="O45" s="619"/>
      <c r="P45" s="619"/>
      <c r="Q45" s="619"/>
      <c r="R45" s="619"/>
      <c r="S45" s="619"/>
      <c r="T45" s="619"/>
      <c r="U45" s="619"/>
      <c r="V45" s="619"/>
      <c r="W45" s="628"/>
      <c r="X45" s="632"/>
      <c r="Y45" s="622">
        <f t="shared" si="1"/>
        <v>0</v>
      </c>
    </row>
    <row r="46" spans="1:25" ht="15.75" customHeight="1">
      <c r="A46" s="614">
        <v>40</v>
      </c>
      <c r="B46" s="630"/>
      <c r="C46" s="616" ph="1"/>
      <c r="D46" s="617"/>
      <c r="E46" s="619"/>
      <c r="F46" s="619"/>
      <c r="G46" s="619"/>
      <c r="H46" s="619"/>
      <c r="I46" s="619"/>
      <c r="J46" s="619"/>
      <c r="K46" s="619"/>
      <c r="L46" s="619"/>
      <c r="M46" s="619"/>
      <c r="N46" s="619"/>
      <c r="O46" s="619"/>
      <c r="P46" s="619"/>
      <c r="Q46" s="619"/>
      <c r="R46" s="619"/>
      <c r="S46" s="619"/>
      <c r="T46" s="619"/>
      <c r="U46" s="619"/>
      <c r="V46" s="619"/>
      <c r="W46" s="628"/>
      <c r="X46" s="632"/>
      <c r="Y46" s="622">
        <f t="shared" si="1"/>
        <v>0</v>
      </c>
    </row>
    <row r="47" spans="1:25" ht="15.75" customHeight="1">
      <c r="A47" s="614">
        <v>41</v>
      </c>
      <c r="B47" s="630"/>
      <c r="C47" s="616" ph="1"/>
      <c r="D47" s="617"/>
      <c r="E47" s="619"/>
      <c r="F47" s="619"/>
      <c r="G47" s="619"/>
      <c r="H47" s="619"/>
      <c r="I47" s="619"/>
      <c r="J47" s="619"/>
      <c r="K47" s="619"/>
      <c r="L47" s="619"/>
      <c r="M47" s="619"/>
      <c r="N47" s="619"/>
      <c r="O47" s="619"/>
      <c r="P47" s="619"/>
      <c r="Q47" s="619"/>
      <c r="R47" s="619"/>
      <c r="S47" s="619"/>
      <c r="T47" s="619"/>
      <c r="U47" s="619"/>
      <c r="V47" s="619"/>
      <c r="W47" s="628"/>
      <c r="X47" s="632"/>
      <c r="Y47" s="622">
        <f t="shared" si="1"/>
        <v>0</v>
      </c>
    </row>
    <row r="48" spans="1:25" ht="15.75" customHeight="1">
      <c r="A48" s="614">
        <v>42</v>
      </c>
      <c r="B48" s="630"/>
      <c r="C48" s="616" ph="1"/>
      <c r="D48" s="617"/>
      <c r="E48" s="619"/>
      <c r="F48" s="619"/>
      <c r="G48" s="619"/>
      <c r="H48" s="619"/>
      <c r="I48" s="619"/>
      <c r="J48" s="619"/>
      <c r="K48" s="619"/>
      <c r="L48" s="619"/>
      <c r="M48" s="619"/>
      <c r="N48" s="619"/>
      <c r="O48" s="619"/>
      <c r="P48" s="619"/>
      <c r="Q48" s="619"/>
      <c r="R48" s="619"/>
      <c r="S48" s="619"/>
      <c r="T48" s="619"/>
      <c r="U48" s="619"/>
      <c r="V48" s="619"/>
      <c r="W48" s="628"/>
      <c r="X48" s="632"/>
      <c r="Y48" s="622">
        <f t="shared" si="1"/>
        <v>0</v>
      </c>
    </row>
    <row r="49" spans="1:25" ht="15.75" customHeight="1">
      <c r="A49" s="614">
        <v>43</v>
      </c>
      <c r="B49" s="630"/>
      <c r="C49" s="616" ph="1"/>
      <c r="D49" s="617"/>
      <c r="E49" s="619"/>
      <c r="F49" s="619"/>
      <c r="G49" s="619"/>
      <c r="H49" s="619"/>
      <c r="I49" s="619"/>
      <c r="J49" s="619"/>
      <c r="K49" s="619"/>
      <c r="L49" s="619"/>
      <c r="M49" s="619"/>
      <c r="N49" s="619"/>
      <c r="O49" s="619"/>
      <c r="P49" s="619"/>
      <c r="Q49" s="619"/>
      <c r="R49" s="619"/>
      <c r="S49" s="619"/>
      <c r="T49" s="619"/>
      <c r="U49" s="619"/>
      <c r="V49" s="619"/>
      <c r="W49" s="628"/>
      <c r="X49" s="632"/>
      <c r="Y49" s="622">
        <f t="shared" si="1"/>
        <v>0</v>
      </c>
    </row>
    <row r="50" spans="1:25" ht="15.75" customHeight="1">
      <c r="A50" s="614">
        <v>44</v>
      </c>
      <c r="B50" s="630"/>
      <c r="C50" s="616" ph="1"/>
      <c r="D50" s="617"/>
      <c r="E50" s="619"/>
      <c r="F50" s="619"/>
      <c r="G50" s="619"/>
      <c r="H50" s="619"/>
      <c r="I50" s="619"/>
      <c r="J50" s="619"/>
      <c r="K50" s="619"/>
      <c r="L50" s="619"/>
      <c r="M50" s="619"/>
      <c r="N50" s="619"/>
      <c r="O50" s="619"/>
      <c r="P50" s="619"/>
      <c r="Q50" s="619"/>
      <c r="R50" s="619"/>
      <c r="S50" s="619"/>
      <c r="T50" s="619"/>
      <c r="U50" s="619"/>
      <c r="V50" s="619"/>
      <c r="W50" s="628"/>
      <c r="X50" s="632"/>
      <c r="Y50" s="622">
        <f t="shared" si="1"/>
        <v>0</v>
      </c>
    </row>
    <row r="51" spans="1:25" ht="15.75" customHeight="1">
      <c r="A51" s="614">
        <v>45</v>
      </c>
      <c r="B51" s="630"/>
      <c r="C51" s="616" ph="1"/>
      <c r="D51" s="617"/>
      <c r="E51" s="619"/>
      <c r="F51" s="619"/>
      <c r="G51" s="619"/>
      <c r="H51" s="619"/>
      <c r="I51" s="619"/>
      <c r="J51" s="619"/>
      <c r="K51" s="619"/>
      <c r="L51" s="619"/>
      <c r="M51" s="619"/>
      <c r="N51" s="619"/>
      <c r="O51" s="619"/>
      <c r="P51" s="619"/>
      <c r="Q51" s="619"/>
      <c r="R51" s="619"/>
      <c r="S51" s="619"/>
      <c r="T51" s="619"/>
      <c r="U51" s="619"/>
      <c r="V51" s="619"/>
      <c r="W51" s="628"/>
      <c r="X51" s="632"/>
      <c r="Y51" s="622">
        <f t="shared" si="1"/>
        <v>0</v>
      </c>
    </row>
    <row r="52" spans="1:25" ht="15.75" customHeight="1">
      <c r="A52" s="614">
        <v>46</v>
      </c>
      <c r="B52" s="630"/>
      <c r="C52" s="616" ph="1"/>
      <c r="D52" s="617"/>
      <c r="E52" s="619"/>
      <c r="F52" s="619"/>
      <c r="G52" s="619"/>
      <c r="H52" s="619"/>
      <c r="I52" s="619"/>
      <c r="J52" s="619"/>
      <c r="K52" s="619"/>
      <c r="L52" s="619"/>
      <c r="M52" s="619"/>
      <c r="N52" s="619"/>
      <c r="O52" s="619"/>
      <c r="P52" s="619"/>
      <c r="Q52" s="619"/>
      <c r="R52" s="619"/>
      <c r="S52" s="619"/>
      <c r="T52" s="619"/>
      <c r="U52" s="619"/>
      <c r="V52" s="619"/>
      <c r="W52" s="628"/>
      <c r="X52" s="632"/>
      <c r="Y52" s="622">
        <f t="shared" si="1"/>
        <v>0</v>
      </c>
    </row>
    <row r="53" spans="1:25" ht="15.75" customHeight="1">
      <c r="A53" s="614">
        <v>47</v>
      </c>
      <c r="B53" s="630"/>
      <c r="C53" s="616" ph="1"/>
      <c r="D53" s="617"/>
      <c r="E53" s="619"/>
      <c r="F53" s="619"/>
      <c r="G53" s="619"/>
      <c r="H53" s="619"/>
      <c r="I53" s="619"/>
      <c r="J53" s="619"/>
      <c r="K53" s="619"/>
      <c r="L53" s="619"/>
      <c r="M53" s="619"/>
      <c r="N53" s="619"/>
      <c r="O53" s="619"/>
      <c r="P53" s="619"/>
      <c r="Q53" s="619"/>
      <c r="R53" s="619"/>
      <c r="S53" s="619"/>
      <c r="T53" s="619"/>
      <c r="U53" s="619"/>
      <c r="V53" s="619"/>
      <c r="W53" s="628"/>
      <c r="X53" s="632"/>
      <c r="Y53" s="622">
        <f t="shared" si="1"/>
        <v>0</v>
      </c>
    </row>
    <row r="54" spans="1:25" ht="15.75" customHeight="1">
      <c r="A54" s="614">
        <v>48</v>
      </c>
      <c r="B54" s="630"/>
      <c r="C54" s="616" ph="1"/>
      <c r="D54" s="617"/>
      <c r="E54" s="619"/>
      <c r="F54" s="619"/>
      <c r="G54" s="619"/>
      <c r="H54" s="619"/>
      <c r="I54" s="619"/>
      <c r="J54" s="619"/>
      <c r="K54" s="619"/>
      <c r="L54" s="619"/>
      <c r="M54" s="619"/>
      <c r="N54" s="619"/>
      <c r="O54" s="619"/>
      <c r="P54" s="619"/>
      <c r="Q54" s="619"/>
      <c r="R54" s="619"/>
      <c r="S54" s="619"/>
      <c r="T54" s="619"/>
      <c r="U54" s="619"/>
      <c r="V54" s="619"/>
      <c r="W54" s="628"/>
      <c r="X54" s="632"/>
      <c r="Y54" s="622">
        <f t="shared" si="1"/>
        <v>0</v>
      </c>
    </row>
    <row r="55" spans="1:25" ht="15.75" customHeight="1">
      <c r="A55" s="614">
        <v>49</v>
      </c>
      <c r="B55" s="630"/>
      <c r="C55" s="616" ph="1"/>
      <c r="D55" s="617"/>
      <c r="E55" s="619"/>
      <c r="F55" s="619"/>
      <c r="G55" s="619"/>
      <c r="H55" s="619"/>
      <c r="I55" s="619"/>
      <c r="J55" s="619"/>
      <c r="K55" s="619"/>
      <c r="L55" s="619"/>
      <c r="M55" s="619"/>
      <c r="N55" s="619"/>
      <c r="O55" s="619"/>
      <c r="P55" s="619"/>
      <c r="Q55" s="619"/>
      <c r="R55" s="619"/>
      <c r="S55" s="619"/>
      <c r="T55" s="619"/>
      <c r="U55" s="619"/>
      <c r="V55" s="619"/>
      <c r="W55" s="628"/>
      <c r="X55" s="632"/>
      <c r="Y55" s="622">
        <f t="shared" si="1"/>
        <v>0</v>
      </c>
    </row>
    <row r="56" spans="1:25" ht="15.75" customHeight="1">
      <c r="A56" s="614">
        <v>50</v>
      </c>
      <c r="B56" s="630"/>
      <c r="C56" s="616" ph="1"/>
      <c r="D56" s="617"/>
      <c r="E56" s="619"/>
      <c r="F56" s="619"/>
      <c r="G56" s="619"/>
      <c r="H56" s="619"/>
      <c r="I56" s="619"/>
      <c r="J56" s="619"/>
      <c r="K56" s="619"/>
      <c r="L56" s="619"/>
      <c r="M56" s="619"/>
      <c r="N56" s="619"/>
      <c r="O56" s="619"/>
      <c r="P56" s="619"/>
      <c r="Q56" s="619"/>
      <c r="R56" s="619"/>
      <c r="S56" s="619"/>
      <c r="T56" s="619"/>
      <c r="U56" s="619"/>
      <c r="V56" s="619"/>
      <c r="W56" s="628"/>
      <c r="X56" s="632"/>
      <c r="Y56" s="622">
        <f t="shared" si="1"/>
        <v>0</v>
      </c>
    </row>
    <row r="57" spans="1:25" ht="15.75" customHeight="1">
      <c r="A57" s="614">
        <v>51</v>
      </c>
      <c r="B57" s="630"/>
      <c r="C57" s="616" ph="1"/>
      <c r="D57" s="617"/>
      <c r="E57" s="619"/>
      <c r="F57" s="619"/>
      <c r="G57" s="619"/>
      <c r="H57" s="619"/>
      <c r="I57" s="619"/>
      <c r="J57" s="619"/>
      <c r="K57" s="619"/>
      <c r="L57" s="619"/>
      <c r="M57" s="619"/>
      <c r="N57" s="619"/>
      <c r="O57" s="619"/>
      <c r="P57" s="619"/>
      <c r="Q57" s="619"/>
      <c r="R57" s="619"/>
      <c r="S57" s="619"/>
      <c r="T57" s="619"/>
      <c r="U57" s="619"/>
      <c r="V57" s="619"/>
      <c r="W57" s="628"/>
      <c r="X57" s="632"/>
      <c r="Y57" s="622">
        <f t="shared" si="1"/>
        <v>0</v>
      </c>
    </row>
    <row r="58" spans="1:25" ht="15.75" customHeight="1">
      <c r="A58" s="614">
        <v>52</v>
      </c>
      <c r="B58" s="630"/>
      <c r="C58" s="616" ph="1"/>
      <c r="D58" s="617"/>
      <c r="E58" s="619"/>
      <c r="F58" s="619"/>
      <c r="G58" s="619"/>
      <c r="H58" s="619"/>
      <c r="I58" s="619"/>
      <c r="J58" s="619"/>
      <c r="K58" s="619"/>
      <c r="L58" s="619"/>
      <c r="M58" s="619"/>
      <c r="N58" s="619"/>
      <c r="O58" s="619"/>
      <c r="P58" s="619"/>
      <c r="Q58" s="619"/>
      <c r="R58" s="619"/>
      <c r="S58" s="619"/>
      <c r="T58" s="619"/>
      <c r="U58" s="619"/>
      <c r="V58" s="619"/>
      <c r="W58" s="628"/>
      <c r="X58" s="632"/>
      <c r="Y58" s="622">
        <f t="shared" si="1"/>
        <v>0</v>
      </c>
    </row>
    <row r="59" spans="1:25" ht="15.75" customHeight="1">
      <c r="A59" s="614">
        <v>53</v>
      </c>
      <c r="B59" s="630"/>
      <c r="C59" s="616" ph="1"/>
      <c r="D59" s="617"/>
      <c r="E59" s="619"/>
      <c r="F59" s="619"/>
      <c r="G59" s="619"/>
      <c r="H59" s="619"/>
      <c r="I59" s="619"/>
      <c r="J59" s="619"/>
      <c r="K59" s="619"/>
      <c r="L59" s="619"/>
      <c r="M59" s="619"/>
      <c r="N59" s="619"/>
      <c r="O59" s="619"/>
      <c r="P59" s="619"/>
      <c r="Q59" s="619"/>
      <c r="R59" s="619"/>
      <c r="S59" s="619"/>
      <c r="T59" s="619"/>
      <c r="U59" s="619"/>
      <c r="V59" s="619"/>
      <c r="W59" s="628"/>
      <c r="X59" s="632"/>
      <c r="Y59" s="622">
        <f t="shared" si="1"/>
        <v>0</v>
      </c>
    </row>
    <row r="60" spans="1:25" ht="15.75" customHeight="1">
      <c r="A60" s="614">
        <v>54</v>
      </c>
      <c r="B60" s="630"/>
      <c r="C60" s="616" ph="1"/>
      <c r="D60" s="617"/>
      <c r="E60" s="619"/>
      <c r="F60" s="619"/>
      <c r="G60" s="619"/>
      <c r="H60" s="619"/>
      <c r="I60" s="619"/>
      <c r="J60" s="619"/>
      <c r="K60" s="619"/>
      <c r="L60" s="619"/>
      <c r="M60" s="619"/>
      <c r="N60" s="619"/>
      <c r="O60" s="619"/>
      <c r="P60" s="619"/>
      <c r="Q60" s="619"/>
      <c r="R60" s="619"/>
      <c r="S60" s="619"/>
      <c r="T60" s="619"/>
      <c r="U60" s="619"/>
      <c r="V60" s="619"/>
      <c r="W60" s="628"/>
      <c r="X60" s="632"/>
      <c r="Y60" s="622">
        <f t="shared" si="1"/>
        <v>0</v>
      </c>
    </row>
    <row r="61" spans="1:25" ht="15.75" customHeight="1">
      <c r="A61" s="614">
        <v>55</v>
      </c>
      <c r="B61" s="630"/>
      <c r="C61" s="616" ph="1"/>
      <c r="D61" s="617"/>
      <c r="E61" s="619"/>
      <c r="F61" s="619"/>
      <c r="G61" s="619"/>
      <c r="H61" s="619"/>
      <c r="I61" s="619"/>
      <c r="J61" s="619"/>
      <c r="K61" s="619"/>
      <c r="L61" s="619"/>
      <c r="M61" s="619"/>
      <c r="N61" s="619"/>
      <c r="O61" s="619"/>
      <c r="P61" s="619"/>
      <c r="Q61" s="619"/>
      <c r="R61" s="619"/>
      <c r="S61" s="619"/>
      <c r="T61" s="619"/>
      <c r="U61" s="619"/>
      <c r="V61" s="619"/>
      <c r="W61" s="628"/>
      <c r="X61" s="632"/>
      <c r="Y61" s="622">
        <f t="shared" si="1"/>
        <v>0</v>
      </c>
    </row>
    <row r="62" spans="1:25" ht="15.75" customHeight="1">
      <c r="A62" s="614">
        <v>56</v>
      </c>
      <c r="B62" s="630"/>
      <c r="C62" s="616" ph="1"/>
      <c r="D62" s="617"/>
      <c r="E62" s="619"/>
      <c r="F62" s="619"/>
      <c r="G62" s="619"/>
      <c r="H62" s="619"/>
      <c r="I62" s="619"/>
      <c r="J62" s="619"/>
      <c r="K62" s="619"/>
      <c r="L62" s="619"/>
      <c r="M62" s="619"/>
      <c r="N62" s="619"/>
      <c r="O62" s="619"/>
      <c r="P62" s="619"/>
      <c r="Q62" s="619"/>
      <c r="R62" s="619"/>
      <c r="S62" s="619"/>
      <c r="T62" s="619"/>
      <c r="U62" s="619"/>
      <c r="V62" s="619"/>
      <c r="W62" s="628"/>
      <c r="X62" s="632"/>
      <c r="Y62" s="622">
        <f t="shared" si="1"/>
        <v>0</v>
      </c>
    </row>
    <row r="63" spans="1:25" ht="15.75" customHeight="1">
      <c r="A63" s="614">
        <v>57</v>
      </c>
      <c r="B63" s="630"/>
      <c r="C63" s="616" ph="1"/>
      <c r="D63" s="617"/>
      <c r="E63" s="619"/>
      <c r="F63" s="619"/>
      <c r="G63" s="619"/>
      <c r="H63" s="619"/>
      <c r="I63" s="619"/>
      <c r="J63" s="619"/>
      <c r="K63" s="619"/>
      <c r="L63" s="619"/>
      <c r="M63" s="619"/>
      <c r="N63" s="619"/>
      <c r="O63" s="619"/>
      <c r="P63" s="619"/>
      <c r="Q63" s="619"/>
      <c r="R63" s="619"/>
      <c r="S63" s="619"/>
      <c r="T63" s="619"/>
      <c r="U63" s="619"/>
      <c r="V63" s="619"/>
      <c r="W63" s="628"/>
      <c r="X63" s="632"/>
      <c r="Y63" s="622">
        <f t="shared" si="1"/>
        <v>0</v>
      </c>
    </row>
    <row r="64" spans="1:25" ht="15.75" customHeight="1">
      <c r="A64" s="614">
        <v>58</v>
      </c>
      <c r="B64" s="630"/>
      <c r="C64" s="616" ph="1"/>
      <c r="D64" s="617"/>
      <c r="E64" s="619"/>
      <c r="F64" s="619"/>
      <c r="G64" s="619"/>
      <c r="H64" s="619"/>
      <c r="I64" s="619"/>
      <c r="J64" s="619"/>
      <c r="K64" s="619"/>
      <c r="L64" s="619"/>
      <c r="M64" s="619"/>
      <c r="N64" s="619"/>
      <c r="O64" s="619"/>
      <c r="P64" s="619"/>
      <c r="Q64" s="619"/>
      <c r="R64" s="619"/>
      <c r="S64" s="619"/>
      <c r="T64" s="619"/>
      <c r="U64" s="619"/>
      <c r="V64" s="619"/>
      <c r="W64" s="628"/>
      <c r="X64" s="632"/>
      <c r="Y64" s="622">
        <f t="shared" si="1"/>
        <v>0</v>
      </c>
    </row>
    <row r="65" spans="1:25" ht="15.75" customHeight="1">
      <c r="A65" s="614">
        <v>59</v>
      </c>
      <c r="B65" s="630"/>
      <c r="C65" s="616" ph="1"/>
      <c r="D65" s="617"/>
      <c r="E65" s="619"/>
      <c r="F65" s="619"/>
      <c r="G65" s="619"/>
      <c r="H65" s="619"/>
      <c r="I65" s="619"/>
      <c r="J65" s="619"/>
      <c r="K65" s="619"/>
      <c r="L65" s="619"/>
      <c r="M65" s="619"/>
      <c r="N65" s="619"/>
      <c r="O65" s="619"/>
      <c r="P65" s="619"/>
      <c r="Q65" s="619"/>
      <c r="R65" s="619"/>
      <c r="S65" s="619"/>
      <c r="T65" s="619"/>
      <c r="U65" s="619"/>
      <c r="V65" s="619"/>
      <c r="W65" s="628"/>
      <c r="X65" s="632"/>
      <c r="Y65" s="622">
        <f t="shared" si="1"/>
        <v>0</v>
      </c>
    </row>
    <row r="66" spans="1:25" ht="15.75" customHeight="1">
      <c r="A66" s="614">
        <v>60</v>
      </c>
      <c r="B66" s="630"/>
      <c r="C66" s="616" ph="1"/>
      <c r="D66" s="617"/>
      <c r="E66" s="619"/>
      <c r="F66" s="619"/>
      <c r="G66" s="619"/>
      <c r="H66" s="619"/>
      <c r="I66" s="619"/>
      <c r="J66" s="619"/>
      <c r="K66" s="619"/>
      <c r="L66" s="619"/>
      <c r="M66" s="619"/>
      <c r="N66" s="619"/>
      <c r="O66" s="619"/>
      <c r="P66" s="619"/>
      <c r="Q66" s="619"/>
      <c r="R66" s="619"/>
      <c r="S66" s="619"/>
      <c r="T66" s="619"/>
      <c r="U66" s="619"/>
      <c r="V66" s="619"/>
      <c r="W66" s="628"/>
      <c r="X66" s="632"/>
      <c r="Y66" s="622">
        <f t="shared" si="1"/>
        <v>0</v>
      </c>
    </row>
    <row r="67" spans="1:25" ht="14.4">
      <c r="A67" s="952" t="s">
        <v>967</v>
      </c>
      <c r="B67" s="952"/>
      <c r="C67" s="952"/>
      <c r="D67" s="953"/>
      <c r="E67" s="619">
        <f t="shared" ref="E67:Y67" si="2">SUM(E7:E66)</f>
        <v>0</v>
      </c>
      <c r="F67" s="619">
        <f t="shared" si="2"/>
        <v>0</v>
      </c>
      <c r="G67" s="619">
        <f t="shared" si="2"/>
        <v>0</v>
      </c>
      <c r="H67" s="619">
        <f t="shared" si="2"/>
        <v>0</v>
      </c>
      <c r="I67" s="619">
        <f t="shared" si="2"/>
        <v>0</v>
      </c>
      <c r="J67" s="619">
        <f t="shared" si="2"/>
        <v>0</v>
      </c>
      <c r="K67" s="619">
        <f t="shared" si="2"/>
        <v>0</v>
      </c>
      <c r="L67" s="619">
        <f t="shared" si="2"/>
        <v>0</v>
      </c>
      <c r="M67" s="619">
        <f t="shared" si="2"/>
        <v>0</v>
      </c>
      <c r="N67" s="619">
        <f t="shared" si="2"/>
        <v>0</v>
      </c>
      <c r="O67" s="619">
        <f t="shared" si="2"/>
        <v>0</v>
      </c>
      <c r="P67" s="619">
        <f t="shared" si="2"/>
        <v>0</v>
      </c>
      <c r="Q67" s="619">
        <f t="shared" si="2"/>
        <v>0</v>
      </c>
      <c r="R67" s="619">
        <f t="shared" si="2"/>
        <v>0</v>
      </c>
      <c r="S67" s="619">
        <f t="shared" si="2"/>
        <v>0</v>
      </c>
      <c r="T67" s="619">
        <f t="shared" si="2"/>
        <v>0</v>
      </c>
      <c r="U67" s="619">
        <f t="shared" si="2"/>
        <v>0</v>
      </c>
      <c r="V67" s="619">
        <f t="shared" si="2"/>
        <v>0</v>
      </c>
      <c r="W67" s="633">
        <f t="shared" si="2"/>
        <v>0</v>
      </c>
      <c r="X67" s="633">
        <f t="shared" si="2"/>
        <v>0</v>
      </c>
      <c r="Y67" s="634">
        <f t="shared" si="2"/>
        <v>0</v>
      </c>
    </row>
  </sheetData>
  <mergeCells count="9">
    <mergeCell ref="A67:D67"/>
    <mergeCell ref="X1:Y1"/>
    <mergeCell ref="A3:E3"/>
    <mergeCell ref="X3:Y3"/>
    <mergeCell ref="A4:A6"/>
    <mergeCell ref="B4:B6"/>
    <mergeCell ref="C4:C6"/>
    <mergeCell ref="D4:D6"/>
    <mergeCell ref="Y4:Y6"/>
  </mergeCells>
  <phoneticPr fontId="6"/>
  <printOptions horizontalCentered="1" verticalCentered="1"/>
  <pageMargins left="0.59055118110236227" right="0.59055118110236227" top="0" bottom="0.19685039370078741" header="0.51181102362204722" footer="0.51181102362204722"/>
  <pageSetup paperSize="9" scale="40"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89E8B1-F1FF-464B-A85E-C09B5BD9047E}">
  <dimension ref="A1:W72"/>
  <sheetViews>
    <sheetView view="pageBreakPreview" zoomScale="60" zoomScaleNormal="100" workbookViewId="0">
      <selection activeCell="W1" sqref="W1"/>
    </sheetView>
  </sheetViews>
  <sheetFormatPr defaultColWidth="8" defaultRowHeight="12"/>
  <cols>
    <col min="1" max="1" width="4.88671875" style="635" customWidth="1"/>
    <col min="2" max="2" width="9.88671875" style="581" customWidth="1"/>
    <col min="3" max="3" width="17.44140625" style="636" bestFit="1" customWidth="1"/>
    <col min="4" max="21" width="12.88671875" style="581" customWidth="1"/>
    <col min="22" max="22" width="9.88671875" style="581" customWidth="1"/>
    <col min="23" max="16384" width="8" style="581"/>
  </cols>
  <sheetData>
    <row r="1" spans="1:23" ht="21">
      <c r="A1" s="574"/>
      <c r="B1" s="575"/>
      <c r="C1" s="576"/>
      <c r="D1" s="577"/>
      <c r="E1" s="578"/>
      <c r="F1" s="578"/>
      <c r="G1" s="578"/>
      <c r="H1" s="578"/>
      <c r="I1" s="578"/>
      <c r="J1" s="578"/>
      <c r="K1" s="578"/>
      <c r="L1" s="578"/>
      <c r="M1" s="578"/>
      <c r="N1" s="578"/>
      <c r="O1" s="578"/>
      <c r="P1" s="578"/>
      <c r="Q1" s="578"/>
      <c r="R1" s="578"/>
      <c r="S1" s="578"/>
      <c r="T1" s="578"/>
      <c r="U1" s="578"/>
      <c r="V1" s="580"/>
      <c r="W1" s="580" t="s">
        <v>954</v>
      </c>
    </row>
    <row r="2" spans="1:23" ht="19.2">
      <c r="A2" s="969" t="s">
        <v>968</v>
      </c>
      <c r="B2" s="969"/>
      <c r="C2" s="969"/>
      <c r="D2" s="969"/>
      <c r="E2" s="969"/>
      <c r="F2" s="969"/>
      <c r="G2" s="969"/>
      <c r="H2" s="969"/>
      <c r="I2" s="969"/>
      <c r="J2" s="969"/>
      <c r="K2" s="969"/>
      <c r="L2" s="969"/>
      <c r="M2" s="969"/>
      <c r="N2" s="969"/>
      <c r="O2" s="969"/>
      <c r="P2" s="969"/>
      <c r="Q2" s="969"/>
      <c r="R2" s="969"/>
      <c r="S2" s="969"/>
      <c r="T2" s="969"/>
      <c r="U2" s="969"/>
      <c r="V2" s="969"/>
      <c r="W2" s="969"/>
    </row>
    <row r="3" spans="1:23" ht="13.2">
      <c r="A3" s="583" t="s">
        <v>969</v>
      </c>
      <c r="B3" s="583"/>
      <c r="C3" s="583"/>
      <c r="D3" s="583"/>
      <c r="E3" s="583"/>
      <c r="F3" s="583"/>
      <c r="G3" s="583"/>
      <c r="H3" s="583"/>
      <c r="I3" s="583"/>
      <c r="J3" s="583"/>
      <c r="K3" s="583"/>
      <c r="L3" s="583"/>
      <c r="M3" s="583"/>
      <c r="N3" s="583"/>
      <c r="O3" s="583"/>
      <c r="P3" s="583"/>
      <c r="Q3" s="583"/>
      <c r="R3" s="583"/>
      <c r="S3" s="583"/>
      <c r="T3" s="583"/>
      <c r="U3" s="583"/>
      <c r="V3" s="970" t="s">
        <v>970</v>
      </c>
      <c r="W3" s="970"/>
    </row>
    <row r="4" spans="1:23" ht="24">
      <c r="A4" s="585" t="s">
        <v>958</v>
      </c>
      <c r="B4" s="585" t="s">
        <v>959</v>
      </c>
      <c r="C4" s="586" t="s">
        <v>960</v>
      </c>
      <c r="D4" s="587" t="s">
        <v>961</v>
      </c>
      <c r="E4" s="637" t="s">
        <v>962</v>
      </c>
      <c r="F4" s="638"/>
      <c r="G4" s="638"/>
      <c r="H4" s="638"/>
      <c r="I4" s="638"/>
      <c r="J4" s="638"/>
      <c r="K4" s="638"/>
      <c r="L4" s="638"/>
      <c r="M4" s="638"/>
      <c r="N4" s="638"/>
      <c r="O4" s="638"/>
      <c r="P4" s="638"/>
      <c r="Q4" s="638"/>
      <c r="R4" s="638"/>
      <c r="S4" s="638"/>
      <c r="T4" s="638"/>
      <c r="U4" s="638"/>
      <c r="V4" s="638"/>
      <c r="W4" s="590" t="s">
        <v>963</v>
      </c>
    </row>
    <row r="5" spans="1:23" ht="14.25" customHeight="1">
      <c r="A5" s="591"/>
      <c r="B5" s="591"/>
      <c r="C5" s="592"/>
      <c r="D5" s="593"/>
      <c r="E5" s="594" t="s">
        <v>971</v>
      </c>
      <c r="F5" s="595" t="s">
        <v>972</v>
      </c>
      <c r="G5" s="595" t="s">
        <v>972</v>
      </c>
      <c r="H5" s="595" t="s">
        <v>972</v>
      </c>
      <c r="I5" s="595" t="s">
        <v>972</v>
      </c>
      <c r="J5" s="595" t="s">
        <v>972</v>
      </c>
      <c r="K5" s="595" t="s">
        <v>973</v>
      </c>
      <c r="L5" s="595" t="s">
        <v>973</v>
      </c>
      <c r="M5" s="595" t="s">
        <v>974</v>
      </c>
      <c r="N5" s="595" t="s">
        <v>975</v>
      </c>
      <c r="O5" s="595" t="s">
        <v>975</v>
      </c>
      <c r="P5" s="595" t="s">
        <v>975</v>
      </c>
      <c r="Q5" s="595" t="s">
        <v>975</v>
      </c>
      <c r="R5" s="595" t="s">
        <v>976</v>
      </c>
      <c r="S5" s="595" t="s">
        <v>977</v>
      </c>
      <c r="T5" s="595" t="s">
        <v>978</v>
      </c>
      <c r="U5" s="595" t="s">
        <v>965</v>
      </c>
      <c r="V5" s="86" t="s">
        <v>965</v>
      </c>
      <c r="W5" s="596"/>
    </row>
    <row r="6" spans="1:23" ht="15.75" customHeight="1" thickBot="1">
      <c r="A6" s="597"/>
      <c r="B6" s="597"/>
      <c r="C6" s="598"/>
      <c r="D6" s="599"/>
      <c r="E6" s="600" t="s">
        <v>979</v>
      </c>
      <c r="F6" s="601" t="s">
        <v>980</v>
      </c>
      <c r="G6" s="601" t="s">
        <v>981</v>
      </c>
      <c r="H6" s="639" t="s">
        <v>982</v>
      </c>
      <c r="I6" s="639" t="s">
        <v>983</v>
      </c>
      <c r="J6" s="601" t="s">
        <v>984</v>
      </c>
      <c r="K6" s="639" t="s">
        <v>985</v>
      </c>
      <c r="L6" s="601" t="s">
        <v>986</v>
      </c>
      <c r="M6" s="639" t="s">
        <v>987</v>
      </c>
      <c r="N6" s="601" t="s">
        <v>988</v>
      </c>
      <c r="O6" s="639" t="s">
        <v>983</v>
      </c>
      <c r="P6" s="601" t="s">
        <v>984</v>
      </c>
      <c r="Q6" s="601" t="s">
        <v>989</v>
      </c>
      <c r="R6" s="601" t="s">
        <v>990</v>
      </c>
      <c r="S6" s="601" t="s">
        <v>991</v>
      </c>
      <c r="T6" s="601" t="s">
        <v>990</v>
      </c>
      <c r="U6" s="601"/>
      <c r="V6" s="603"/>
      <c r="W6" s="604"/>
    </row>
    <row r="7" spans="1:23" ht="15.75" customHeight="1" thickTop="1">
      <c r="A7" s="605">
        <v>1</v>
      </c>
      <c r="B7" s="640">
        <v>40928</v>
      </c>
      <c r="C7" s="641" t="s">
        <v>992</v>
      </c>
      <c r="D7" s="642">
        <v>20000</v>
      </c>
      <c r="E7" s="643">
        <v>2592</v>
      </c>
      <c r="F7" s="644">
        <v>875</v>
      </c>
      <c r="G7" s="644">
        <v>24</v>
      </c>
      <c r="H7" s="644">
        <v>488</v>
      </c>
      <c r="I7" s="644"/>
      <c r="J7" s="644">
        <v>6292</v>
      </c>
      <c r="K7" s="644">
        <v>2450</v>
      </c>
      <c r="L7" s="644">
        <v>84</v>
      </c>
      <c r="M7" s="644"/>
      <c r="N7" s="644">
        <v>7300</v>
      </c>
      <c r="O7" s="644"/>
      <c r="P7" s="644">
        <v>-6292</v>
      </c>
      <c r="Q7" s="644">
        <v>1567</v>
      </c>
      <c r="R7" s="644"/>
      <c r="S7" s="644">
        <v>-1050</v>
      </c>
      <c r="T7" s="644"/>
      <c r="U7" s="644"/>
      <c r="V7" s="645"/>
      <c r="W7" s="613">
        <f t="shared" ref="W7:W63" si="0">D7-SUM(E7:V7)</f>
        <v>5670</v>
      </c>
    </row>
    <row r="8" spans="1:23" ht="15.75" customHeight="1">
      <c r="A8" s="614">
        <v>2</v>
      </c>
      <c r="B8" s="646">
        <v>40928</v>
      </c>
      <c r="C8" s="187" t="s">
        <v>993</v>
      </c>
      <c r="D8" s="647">
        <v>20000</v>
      </c>
      <c r="E8" s="648">
        <v>2589</v>
      </c>
      <c r="F8" s="649">
        <v>875</v>
      </c>
      <c r="G8" s="649">
        <v>19</v>
      </c>
      <c r="H8" s="649">
        <v>465</v>
      </c>
      <c r="I8" s="649"/>
      <c r="J8" s="649">
        <v>6289</v>
      </c>
      <c r="K8" s="649">
        <v>1600</v>
      </c>
      <c r="L8" s="649">
        <v>78</v>
      </c>
      <c r="M8" s="649"/>
      <c r="N8" s="649">
        <v>7300</v>
      </c>
      <c r="O8" s="649"/>
      <c r="P8" s="649">
        <v>-6289</v>
      </c>
      <c r="Q8" s="649">
        <v>1564</v>
      </c>
      <c r="R8" s="649"/>
      <c r="S8" s="649">
        <v>-1050</v>
      </c>
      <c r="T8" s="649"/>
      <c r="U8" s="649"/>
      <c r="V8" s="650"/>
      <c r="W8" s="622">
        <f t="shared" si="0"/>
        <v>6560</v>
      </c>
    </row>
    <row r="9" spans="1:23" ht="15.75" customHeight="1">
      <c r="A9" s="614">
        <v>3</v>
      </c>
      <c r="B9" s="646">
        <v>40928</v>
      </c>
      <c r="C9" s="187" t="s">
        <v>994</v>
      </c>
      <c r="D9" s="647">
        <v>20000</v>
      </c>
      <c r="E9" s="648">
        <v>2589</v>
      </c>
      <c r="F9" s="649">
        <v>875</v>
      </c>
      <c r="G9" s="649">
        <v>19</v>
      </c>
      <c r="H9" s="649">
        <v>465</v>
      </c>
      <c r="I9" s="649"/>
      <c r="J9" s="649">
        <v>6289</v>
      </c>
      <c r="K9" s="649">
        <v>1600</v>
      </c>
      <c r="L9" s="649">
        <v>78</v>
      </c>
      <c r="M9" s="649"/>
      <c r="N9" s="649">
        <v>7300</v>
      </c>
      <c r="O9" s="649"/>
      <c r="P9" s="649">
        <v>-6289</v>
      </c>
      <c r="Q9" s="649">
        <v>1564</v>
      </c>
      <c r="R9" s="649"/>
      <c r="S9" s="649">
        <v>-1050</v>
      </c>
      <c r="T9" s="649"/>
      <c r="U9" s="649"/>
      <c r="V9" s="650"/>
      <c r="W9" s="622">
        <f t="shared" si="0"/>
        <v>6560</v>
      </c>
    </row>
    <row r="10" spans="1:23" ht="15.75" customHeight="1">
      <c r="A10" s="614">
        <v>4</v>
      </c>
      <c r="B10" s="646">
        <v>40928</v>
      </c>
      <c r="C10" s="187" t="s">
        <v>995</v>
      </c>
      <c r="D10" s="647">
        <v>20000</v>
      </c>
      <c r="E10" s="648">
        <v>2589</v>
      </c>
      <c r="F10" s="649">
        <v>875</v>
      </c>
      <c r="G10" s="649">
        <v>19</v>
      </c>
      <c r="H10" s="649">
        <v>465</v>
      </c>
      <c r="I10" s="649"/>
      <c r="J10" s="649">
        <v>6289</v>
      </c>
      <c r="K10" s="649">
        <v>1600</v>
      </c>
      <c r="L10" s="649">
        <v>78</v>
      </c>
      <c r="M10" s="649"/>
      <c r="N10" s="649">
        <v>7300</v>
      </c>
      <c r="O10" s="649"/>
      <c r="P10" s="649">
        <v>-6289</v>
      </c>
      <c r="Q10" s="649">
        <v>1564</v>
      </c>
      <c r="R10" s="649"/>
      <c r="S10" s="649">
        <v>-1050</v>
      </c>
      <c r="T10" s="649"/>
      <c r="U10" s="649"/>
      <c r="V10" s="650"/>
      <c r="W10" s="622">
        <f t="shared" si="0"/>
        <v>6560</v>
      </c>
    </row>
    <row r="11" spans="1:23" ht="15.75" customHeight="1">
      <c r="A11" s="614">
        <v>5</v>
      </c>
      <c r="B11" s="646">
        <v>40928</v>
      </c>
      <c r="C11" s="187" t="s">
        <v>996</v>
      </c>
      <c r="D11" s="647">
        <v>20000</v>
      </c>
      <c r="E11" s="648">
        <v>2589</v>
      </c>
      <c r="F11" s="649">
        <v>875</v>
      </c>
      <c r="G11" s="649">
        <v>19</v>
      </c>
      <c r="H11" s="649">
        <v>465</v>
      </c>
      <c r="I11" s="649"/>
      <c r="J11" s="649">
        <v>6289</v>
      </c>
      <c r="K11" s="649">
        <v>1600</v>
      </c>
      <c r="L11" s="649">
        <v>78</v>
      </c>
      <c r="M11" s="649"/>
      <c r="N11" s="649">
        <v>7300</v>
      </c>
      <c r="O11" s="649"/>
      <c r="P11" s="649">
        <v>-6289</v>
      </c>
      <c r="Q11" s="649">
        <v>1564</v>
      </c>
      <c r="R11" s="649"/>
      <c r="S11" s="649">
        <v>-1050</v>
      </c>
      <c r="T11" s="649"/>
      <c r="U11" s="649"/>
      <c r="V11" s="650"/>
      <c r="W11" s="622">
        <f t="shared" si="0"/>
        <v>6560</v>
      </c>
    </row>
    <row r="12" spans="1:23" ht="15.75" customHeight="1">
      <c r="A12" s="614">
        <v>6</v>
      </c>
      <c r="B12" s="646">
        <v>40928</v>
      </c>
      <c r="C12" s="187" t="s">
        <v>997</v>
      </c>
      <c r="D12" s="647">
        <v>20000</v>
      </c>
      <c r="E12" s="648">
        <v>2589</v>
      </c>
      <c r="F12" s="649">
        <v>875</v>
      </c>
      <c r="G12" s="649">
        <v>19</v>
      </c>
      <c r="H12" s="649">
        <v>465</v>
      </c>
      <c r="I12" s="649">
        <v>3070</v>
      </c>
      <c r="J12" s="649">
        <v>6289</v>
      </c>
      <c r="K12" s="649">
        <v>1600</v>
      </c>
      <c r="L12" s="649">
        <v>78</v>
      </c>
      <c r="M12" s="649"/>
      <c r="N12" s="649">
        <v>7300</v>
      </c>
      <c r="O12" s="649">
        <v>-3070</v>
      </c>
      <c r="P12" s="649">
        <v>-6289</v>
      </c>
      <c r="Q12" s="649">
        <v>1564</v>
      </c>
      <c r="R12" s="649"/>
      <c r="S12" s="649">
        <v>-1050</v>
      </c>
      <c r="T12" s="649"/>
      <c r="U12" s="649"/>
      <c r="V12" s="650"/>
      <c r="W12" s="622">
        <f t="shared" si="0"/>
        <v>6560</v>
      </c>
    </row>
    <row r="13" spans="1:23" ht="15.75" customHeight="1">
      <c r="A13" s="614">
        <v>7</v>
      </c>
      <c r="B13" s="646">
        <v>40928</v>
      </c>
      <c r="C13" s="187" t="s">
        <v>998</v>
      </c>
      <c r="D13" s="647">
        <v>20000</v>
      </c>
      <c r="E13" s="648">
        <v>2589</v>
      </c>
      <c r="F13" s="649">
        <v>875</v>
      </c>
      <c r="G13" s="649">
        <v>19</v>
      </c>
      <c r="H13" s="649">
        <v>465</v>
      </c>
      <c r="I13" s="649">
        <v>3070</v>
      </c>
      <c r="J13" s="649">
        <v>6289</v>
      </c>
      <c r="K13" s="649">
        <v>1600</v>
      </c>
      <c r="L13" s="649">
        <v>78</v>
      </c>
      <c r="M13" s="649"/>
      <c r="N13" s="649">
        <v>7300</v>
      </c>
      <c r="O13" s="649"/>
      <c r="P13" s="649">
        <v>-6289</v>
      </c>
      <c r="Q13" s="649">
        <v>1564</v>
      </c>
      <c r="R13" s="649"/>
      <c r="S13" s="649">
        <v>-1050</v>
      </c>
      <c r="T13" s="649"/>
      <c r="U13" s="649"/>
      <c r="V13" s="650"/>
      <c r="W13" s="622">
        <f t="shared" si="0"/>
        <v>3490</v>
      </c>
    </row>
    <row r="14" spans="1:23" ht="15.75" customHeight="1">
      <c r="A14" s="614">
        <v>8</v>
      </c>
      <c r="B14" s="646">
        <v>40928</v>
      </c>
      <c r="C14" s="187" t="s">
        <v>999</v>
      </c>
      <c r="D14" s="647">
        <v>20000</v>
      </c>
      <c r="E14" s="648">
        <v>2589</v>
      </c>
      <c r="F14" s="649">
        <v>875</v>
      </c>
      <c r="G14" s="649">
        <v>19</v>
      </c>
      <c r="H14" s="649">
        <v>465</v>
      </c>
      <c r="I14" s="649">
        <v>3070</v>
      </c>
      <c r="J14" s="649">
        <v>6289</v>
      </c>
      <c r="K14" s="649">
        <v>1600</v>
      </c>
      <c r="L14" s="649">
        <v>78</v>
      </c>
      <c r="M14" s="649">
        <v>-3070</v>
      </c>
      <c r="N14" s="649">
        <v>7300</v>
      </c>
      <c r="O14" s="649"/>
      <c r="P14" s="649">
        <v>-6289</v>
      </c>
      <c r="Q14" s="649">
        <v>1564</v>
      </c>
      <c r="R14" s="649"/>
      <c r="S14" s="649">
        <v>-1050</v>
      </c>
      <c r="T14" s="649"/>
      <c r="U14" s="649"/>
      <c r="V14" s="650"/>
      <c r="W14" s="622">
        <f t="shared" si="0"/>
        <v>6560</v>
      </c>
    </row>
    <row r="15" spans="1:23" ht="15.75" customHeight="1">
      <c r="A15" s="605">
        <v>9</v>
      </c>
      <c r="B15" s="640">
        <v>40928</v>
      </c>
      <c r="C15" s="187" t="s">
        <v>1000</v>
      </c>
      <c r="D15" s="642">
        <v>20000</v>
      </c>
      <c r="E15" s="643">
        <v>2589</v>
      </c>
      <c r="F15" s="651"/>
      <c r="G15" s="651">
        <v>16</v>
      </c>
      <c r="H15" s="651">
        <v>465</v>
      </c>
      <c r="I15" s="651"/>
      <c r="J15" s="651"/>
      <c r="K15" s="651"/>
      <c r="L15" s="651"/>
      <c r="M15" s="651"/>
      <c r="N15" s="651"/>
      <c r="O15" s="651"/>
      <c r="P15" s="651"/>
      <c r="Q15" s="651">
        <v>1050</v>
      </c>
      <c r="R15" s="651">
        <v>7300</v>
      </c>
      <c r="S15" s="651">
        <v>-1050</v>
      </c>
      <c r="T15" s="651"/>
      <c r="U15" s="651"/>
      <c r="V15" s="652"/>
      <c r="W15" s="613">
        <f t="shared" si="0"/>
        <v>9630</v>
      </c>
    </row>
    <row r="16" spans="1:23" ht="15.75" customHeight="1">
      <c r="A16" s="614">
        <v>10</v>
      </c>
      <c r="B16" s="646">
        <v>40928</v>
      </c>
      <c r="C16" s="187" t="s">
        <v>1001</v>
      </c>
      <c r="D16" s="647">
        <v>20000</v>
      </c>
      <c r="E16" s="648">
        <v>2589</v>
      </c>
      <c r="F16" s="649"/>
      <c r="G16" s="649">
        <v>16</v>
      </c>
      <c r="H16" s="649">
        <v>465</v>
      </c>
      <c r="I16" s="649"/>
      <c r="J16" s="649"/>
      <c r="K16" s="649"/>
      <c r="L16" s="649"/>
      <c r="M16" s="649"/>
      <c r="N16" s="649">
        <v>7300</v>
      </c>
      <c r="O16" s="649"/>
      <c r="P16" s="649"/>
      <c r="Q16" s="649">
        <v>1050</v>
      </c>
      <c r="R16" s="649"/>
      <c r="S16" s="649">
        <v>-1050</v>
      </c>
      <c r="T16" s="649"/>
      <c r="U16" s="649"/>
      <c r="V16" s="650"/>
      <c r="W16" s="622">
        <f t="shared" si="0"/>
        <v>9630</v>
      </c>
    </row>
    <row r="17" spans="1:23" ht="15.75" customHeight="1">
      <c r="A17" s="614">
        <v>11</v>
      </c>
      <c r="B17" s="646">
        <v>40928</v>
      </c>
      <c r="C17" s="653" t="s">
        <v>1002</v>
      </c>
      <c r="D17" s="647">
        <v>20000</v>
      </c>
      <c r="E17" s="648">
        <v>2589</v>
      </c>
      <c r="F17" s="649"/>
      <c r="G17" s="649">
        <v>16</v>
      </c>
      <c r="H17" s="649">
        <v>465</v>
      </c>
      <c r="I17" s="649"/>
      <c r="J17" s="649"/>
      <c r="K17" s="649"/>
      <c r="L17" s="649"/>
      <c r="M17" s="649"/>
      <c r="N17" s="649">
        <v>7300</v>
      </c>
      <c r="O17" s="649"/>
      <c r="P17" s="649"/>
      <c r="Q17" s="649">
        <v>1050</v>
      </c>
      <c r="R17" s="649"/>
      <c r="S17" s="649">
        <v>-1050</v>
      </c>
      <c r="T17" s="649"/>
      <c r="U17" s="649"/>
      <c r="V17" s="650"/>
      <c r="W17" s="622">
        <f t="shared" si="0"/>
        <v>9630</v>
      </c>
    </row>
    <row r="18" spans="1:23" ht="15.75" customHeight="1">
      <c r="A18" s="614">
        <v>12</v>
      </c>
      <c r="B18" s="646">
        <v>40928</v>
      </c>
      <c r="C18" s="653" t="s">
        <v>1003</v>
      </c>
      <c r="D18" s="647">
        <v>20000</v>
      </c>
      <c r="E18" s="648">
        <v>2589</v>
      </c>
      <c r="F18" s="649"/>
      <c r="G18" s="649">
        <v>16</v>
      </c>
      <c r="H18" s="649">
        <v>465</v>
      </c>
      <c r="I18" s="649"/>
      <c r="J18" s="649"/>
      <c r="K18" s="649"/>
      <c r="L18" s="649"/>
      <c r="M18" s="649"/>
      <c r="N18" s="649">
        <v>7300</v>
      </c>
      <c r="O18" s="649"/>
      <c r="P18" s="649"/>
      <c r="Q18" s="649">
        <v>1050</v>
      </c>
      <c r="R18" s="649"/>
      <c r="S18" s="649">
        <v>-1050</v>
      </c>
      <c r="T18" s="649"/>
      <c r="U18" s="649"/>
      <c r="V18" s="650"/>
      <c r="W18" s="622">
        <f t="shared" si="0"/>
        <v>9630</v>
      </c>
    </row>
    <row r="19" spans="1:23" ht="15.75" customHeight="1">
      <c r="A19" s="614">
        <v>13</v>
      </c>
      <c r="B19" s="646">
        <v>40928</v>
      </c>
      <c r="C19" s="187" t="s">
        <v>1004</v>
      </c>
      <c r="D19" s="647">
        <v>20000</v>
      </c>
      <c r="E19" s="648">
        <v>2589</v>
      </c>
      <c r="F19" s="649"/>
      <c r="G19" s="649">
        <v>16</v>
      </c>
      <c r="H19" s="649">
        <v>465</v>
      </c>
      <c r="I19" s="649"/>
      <c r="J19" s="649"/>
      <c r="K19" s="649"/>
      <c r="L19" s="649"/>
      <c r="M19" s="649"/>
      <c r="N19" s="649"/>
      <c r="O19" s="649"/>
      <c r="P19" s="649"/>
      <c r="Q19" s="649">
        <v>1050</v>
      </c>
      <c r="R19" s="649"/>
      <c r="S19" s="649">
        <v>-1050</v>
      </c>
      <c r="T19" s="649"/>
      <c r="U19" s="649"/>
      <c r="V19" s="650"/>
      <c r="W19" s="622">
        <f t="shared" si="0"/>
        <v>16930</v>
      </c>
    </row>
    <row r="20" spans="1:23" ht="15.75" customHeight="1">
      <c r="A20" s="605">
        <v>14</v>
      </c>
      <c r="B20" s="640">
        <v>40928</v>
      </c>
      <c r="C20" s="654" t="s">
        <v>1005</v>
      </c>
      <c r="D20" s="642">
        <v>20000</v>
      </c>
      <c r="E20" s="643">
        <v>2589</v>
      </c>
      <c r="F20" s="651"/>
      <c r="G20" s="651">
        <v>16</v>
      </c>
      <c r="H20" s="651">
        <v>465</v>
      </c>
      <c r="I20" s="651"/>
      <c r="J20" s="651"/>
      <c r="K20" s="651"/>
      <c r="L20" s="651"/>
      <c r="M20" s="651"/>
      <c r="N20" s="651">
        <v>7300</v>
      </c>
      <c r="O20" s="651"/>
      <c r="P20" s="651"/>
      <c r="Q20" s="651">
        <v>1050</v>
      </c>
      <c r="R20" s="651"/>
      <c r="S20" s="651">
        <v>-1050</v>
      </c>
      <c r="T20" s="651"/>
      <c r="U20" s="651"/>
      <c r="V20" s="652"/>
      <c r="W20" s="613">
        <f t="shared" si="0"/>
        <v>9630</v>
      </c>
    </row>
    <row r="21" spans="1:23" ht="15.75" customHeight="1">
      <c r="A21" s="614">
        <v>15</v>
      </c>
      <c r="B21" s="646">
        <v>40928</v>
      </c>
      <c r="C21" s="653" t="s">
        <v>1006</v>
      </c>
      <c r="D21" s="647">
        <v>20000</v>
      </c>
      <c r="E21" s="648">
        <v>2589</v>
      </c>
      <c r="F21" s="649"/>
      <c r="G21" s="649">
        <v>16</v>
      </c>
      <c r="H21" s="649">
        <v>465</v>
      </c>
      <c r="I21" s="649"/>
      <c r="J21" s="649"/>
      <c r="K21" s="649"/>
      <c r="L21" s="649"/>
      <c r="M21" s="649"/>
      <c r="N21" s="649"/>
      <c r="O21" s="649"/>
      <c r="P21" s="649"/>
      <c r="Q21" s="649">
        <v>1050</v>
      </c>
      <c r="R21" s="649"/>
      <c r="S21" s="649">
        <v>-1050</v>
      </c>
      <c r="T21" s="649">
        <v>7300</v>
      </c>
      <c r="U21" s="649"/>
      <c r="V21" s="650"/>
      <c r="W21" s="622">
        <f t="shared" si="0"/>
        <v>9630</v>
      </c>
    </row>
    <row r="22" spans="1:23" ht="15.75" customHeight="1">
      <c r="A22" s="614">
        <v>16</v>
      </c>
      <c r="B22" s="646">
        <v>40928</v>
      </c>
      <c r="C22" s="187" t="s">
        <v>1007</v>
      </c>
      <c r="D22" s="647">
        <v>20000</v>
      </c>
      <c r="E22" s="648">
        <v>2589</v>
      </c>
      <c r="F22" s="649"/>
      <c r="G22" s="649">
        <v>16</v>
      </c>
      <c r="H22" s="649">
        <v>465</v>
      </c>
      <c r="I22" s="649"/>
      <c r="J22" s="649"/>
      <c r="K22" s="649"/>
      <c r="L22" s="649"/>
      <c r="M22" s="649"/>
      <c r="N22" s="649">
        <v>7300</v>
      </c>
      <c r="O22" s="649"/>
      <c r="P22" s="649"/>
      <c r="Q22" s="649">
        <v>1050</v>
      </c>
      <c r="R22" s="649"/>
      <c r="S22" s="649">
        <v>-1050</v>
      </c>
      <c r="T22" s="649"/>
      <c r="U22" s="649"/>
      <c r="V22" s="650"/>
      <c r="W22" s="622">
        <f t="shared" si="0"/>
        <v>9630</v>
      </c>
    </row>
    <row r="23" spans="1:23" ht="15.75" customHeight="1">
      <c r="A23" s="614">
        <v>17</v>
      </c>
      <c r="B23" s="646">
        <v>40928</v>
      </c>
      <c r="C23" s="187" t="s">
        <v>1008</v>
      </c>
      <c r="D23" s="647">
        <v>20000</v>
      </c>
      <c r="E23" s="648">
        <v>2589</v>
      </c>
      <c r="F23" s="649"/>
      <c r="G23" s="649">
        <v>16</v>
      </c>
      <c r="H23" s="649">
        <v>465</v>
      </c>
      <c r="I23" s="649"/>
      <c r="J23" s="649"/>
      <c r="K23" s="649"/>
      <c r="L23" s="649"/>
      <c r="M23" s="649"/>
      <c r="N23" s="649"/>
      <c r="O23" s="649"/>
      <c r="P23" s="649"/>
      <c r="Q23" s="649">
        <v>1050</v>
      </c>
      <c r="R23" s="649"/>
      <c r="S23" s="649">
        <v>-1050</v>
      </c>
      <c r="T23" s="649"/>
      <c r="U23" s="649"/>
      <c r="V23" s="650"/>
      <c r="W23" s="622">
        <f t="shared" si="0"/>
        <v>16930</v>
      </c>
    </row>
    <row r="24" spans="1:23" ht="15.75" customHeight="1">
      <c r="A24" s="614">
        <v>18</v>
      </c>
      <c r="B24" s="646">
        <v>40928</v>
      </c>
      <c r="C24" s="187" t="s">
        <v>1009</v>
      </c>
      <c r="D24" s="647">
        <v>20000</v>
      </c>
      <c r="E24" s="648">
        <v>2589</v>
      </c>
      <c r="F24" s="649"/>
      <c r="G24" s="649">
        <v>16</v>
      </c>
      <c r="H24" s="649">
        <v>465</v>
      </c>
      <c r="I24" s="649"/>
      <c r="J24" s="649"/>
      <c r="K24" s="649"/>
      <c r="L24" s="649"/>
      <c r="M24" s="649"/>
      <c r="N24" s="649">
        <v>7300</v>
      </c>
      <c r="O24" s="649"/>
      <c r="P24" s="649"/>
      <c r="Q24" s="649">
        <v>1050</v>
      </c>
      <c r="R24" s="649"/>
      <c r="S24" s="649">
        <v>-1050</v>
      </c>
      <c r="T24" s="649"/>
      <c r="U24" s="649"/>
      <c r="V24" s="650"/>
      <c r="W24" s="622">
        <f t="shared" si="0"/>
        <v>9630</v>
      </c>
    </row>
    <row r="25" spans="1:23" ht="15.75" customHeight="1">
      <c r="A25" s="605">
        <v>19</v>
      </c>
      <c r="B25" s="640">
        <v>40928</v>
      </c>
      <c r="C25" s="187" t="s">
        <v>1010</v>
      </c>
      <c r="D25" s="642">
        <v>20000</v>
      </c>
      <c r="E25" s="643">
        <v>2589</v>
      </c>
      <c r="F25" s="651"/>
      <c r="G25" s="651">
        <v>16</v>
      </c>
      <c r="H25" s="651">
        <v>465</v>
      </c>
      <c r="I25" s="651"/>
      <c r="J25" s="651"/>
      <c r="K25" s="651"/>
      <c r="L25" s="651"/>
      <c r="M25" s="651"/>
      <c r="N25" s="651">
        <v>7300</v>
      </c>
      <c r="O25" s="651"/>
      <c r="P25" s="651"/>
      <c r="Q25" s="651">
        <v>1050</v>
      </c>
      <c r="R25" s="651"/>
      <c r="S25" s="651">
        <v>-1050</v>
      </c>
      <c r="T25" s="651"/>
      <c r="U25" s="651"/>
      <c r="V25" s="652"/>
      <c r="W25" s="613">
        <f t="shared" si="0"/>
        <v>9630</v>
      </c>
    </row>
    <row r="26" spans="1:23" ht="15.75" customHeight="1">
      <c r="A26" s="614">
        <v>20</v>
      </c>
      <c r="B26" s="646">
        <v>40928</v>
      </c>
      <c r="C26" s="187" t="s">
        <v>1011</v>
      </c>
      <c r="D26" s="647">
        <v>20000</v>
      </c>
      <c r="E26" s="648"/>
      <c r="F26" s="649"/>
      <c r="G26" s="649"/>
      <c r="H26" s="649"/>
      <c r="I26" s="649"/>
      <c r="J26" s="649"/>
      <c r="K26" s="649"/>
      <c r="L26" s="649"/>
      <c r="M26" s="649"/>
      <c r="N26" s="649"/>
      <c r="O26" s="649"/>
      <c r="P26" s="649"/>
      <c r="Q26" s="649">
        <v>1050</v>
      </c>
      <c r="R26" s="649"/>
      <c r="S26" s="649">
        <v>-1050</v>
      </c>
      <c r="T26" s="649"/>
      <c r="U26" s="649"/>
      <c r="V26" s="650"/>
      <c r="W26" s="622">
        <f t="shared" si="0"/>
        <v>20000</v>
      </c>
    </row>
    <row r="27" spans="1:23" ht="15.75" customHeight="1">
      <c r="A27" s="614">
        <v>21</v>
      </c>
      <c r="B27" s="646">
        <v>40928</v>
      </c>
      <c r="C27" s="187" t="s">
        <v>1012</v>
      </c>
      <c r="D27" s="647">
        <v>20000</v>
      </c>
      <c r="E27" s="648">
        <v>2589</v>
      </c>
      <c r="F27" s="649"/>
      <c r="G27" s="649">
        <v>16</v>
      </c>
      <c r="H27" s="649">
        <v>465</v>
      </c>
      <c r="I27" s="649"/>
      <c r="J27" s="649"/>
      <c r="K27" s="649"/>
      <c r="L27" s="649"/>
      <c r="M27" s="649"/>
      <c r="N27" s="649"/>
      <c r="O27" s="649"/>
      <c r="P27" s="649"/>
      <c r="Q27" s="649">
        <v>1050</v>
      </c>
      <c r="R27" s="649">
        <v>7300</v>
      </c>
      <c r="S27" s="649">
        <v>-1050</v>
      </c>
      <c r="T27" s="649"/>
      <c r="U27" s="649"/>
      <c r="V27" s="650"/>
      <c r="W27" s="622">
        <f t="shared" si="0"/>
        <v>9630</v>
      </c>
    </row>
    <row r="28" spans="1:23" ht="15.75" customHeight="1">
      <c r="A28" s="614">
        <v>22</v>
      </c>
      <c r="B28" s="646">
        <v>40928</v>
      </c>
      <c r="C28" s="187" t="s">
        <v>1013</v>
      </c>
      <c r="D28" s="647">
        <v>20000</v>
      </c>
      <c r="E28" s="648">
        <v>2589</v>
      </c>
      <c r="F28" s="649"/>
      <c r="G28" s="649">
        <v>16</v>
      </c>
      <c r="H28" s="649">
        <v>465</v>
      </c>
      <c r="I28" s="649"/>
      <c r="J28" s="649"/>
      <c r="K28" s="649"/>
      <c r="L28" s="649"/>
      <c r="M28" s="649"/>
      <c r="N28" s="649"/>
      <c r="O28" s="649"/>
      <c r="P28" s="649"/>
      <c r="Q28" s="649">
        <v>1050</v>
      </c>
      <c r="R28" s="649"/>
      <c r="S28" s="649">
        <v>-1050</v>
      </c>
      <c r="T28" s="649"/>
      <c r="U28" s="649"/>
      <c r="V28" s="650"/>
      <c r="W28" s="622">
        <f t="shared" si="0"/>
        <v>16930</v>
      </c>
    </row>
    <row r="29" spans="1:23" ht="15.75" customHeight="1">
      <c r="A29" s="614">
        <v>23</v>
      </c>
      <c r="B29" s="646">
        <v>40928</v>
      </c>
      <c r="C29" s="187" t="s">
        <v>1014</v>
      </c>
      <c r="D29" s="647">
        <v>20000</v>
      </c>
      <c r="E29" s="648">
        <v>2589</v>
      </c>
      <c r="F29" s="649"/>
      <c r="G29" s="649">
        <v>16</v>
      </c>
      <c r="H29" s="649">
        <v>465</v>
      </c>
      <c r="I29" s="649"/>
      <c r="J29" s="649"/>
      <c r="K29" s="649"/>
      <c r="L29" s="649"/>
      <c r="M29" s="649"/>
      <c r="N29" s="649"/>
      <c r="O29" s="649"/>
      <c r="P29" s="649"/>
      <c r="Q29" s="649">
        <v>1050</v>
      </c>
      <c r="R29" s="649"/>
      <c r="S29" s="649">
        <v>-1050</v>
      </c>
      <c r="T29" s="649"/>
      <c r="U29" s="649"/>
      <c r="V29" s="650"/>
      <c r="W29" s="622">
        <f t="shared" si="0"/>
        <v>16930</v>
      </c>
    </row>
    <row r="30" spans="1:23" ht="15.75" customHeight="1">
      <c r="A30" s="614">
        <v>24</v>
      </c>
      <c r="B30" s="646">
        <v>40928</v>
      </c>
      <c r="C30" s="187" t="s">
        <v>1015</v>
      </c>
      <c r="D30" s="647">
        <v>20000</v>
      </c>
      <c r="E30" s="648">
        <v>2589</v>
      </c>
      <c r="F30" s="649"/>
      <c r="G30" s="649">
        <v>16</v>
      </c>
      <c r="H30" s="649">
        <v>465</v>
      </c>
      <c r="I30" s="649"/>
      <c r="J30" s="649"/>
      <c r="K30" s="649"/>
      <c r="L30" s="649"/>
      <c r="M30" s="649"/>
      <c r="N30" s="649">
        <v>7300</v>
      </c>
      <c r="O30" s="649"/>
      <c r="P30" s="649"/>
      <c r="Q30" s="649">
        <v>1050</v>
      </c>
      <c r="R30" s="649"/>
      <c r="S30" s="649">
        <v>-1050</v>
      </c>
      <c r="T30" s="649"/>
      <c r="U30" s="649"/>
      <c r="V30" s="650"/>
      <c r="W30" s="622">
        <f t="shared" si="0"/>
        <v>9630</v>
      </c>
    </row>
    <row r="31" spans="1:23" ht="15.75" customHeight="1">
      <c r="A31" s="614">
        <v>25</v>
      </c>
      <c r="B31" s="646">
        <v>40928</v>
      </c>
      <c r="C31" s="187" t="s">
        <v>1016</v>
      </c>
      <c r="D31" s="647">
        <v>20000</v>
      </c>
      <c r="E31" s="648">
        <v>2589</v>
      </c>
      <c r="F31" s="649"/>
      <c r="G31" s="649">
        <v>16</v>
      </c>
      <c r="H31" s="649">
        <v>465</v>
      </c>
      <c r="I31" s="649"/>
      <c r="J31" s="649"/>
      <c r="K31" s="649"/>
      <c r="L31" s="649"/>
      <c r="M31" s="649"/>
      <c r="N31" s="649"/>
      <c r="O31" s="649"/>
      <c r="P31" s="649"/>
      <c r="Q31" s="649">
        <v>1050</v>
      </c>
      <c r="R31" s="649"/>
      <c r="S31" s="649">
        <v>-1050</v>
      </c>
      <c r="T31" s="649"/>
      <c r="U31" s="649"/>
      <c r="V31" s="650"/>
      <c r="W31" s="622">
        <f t="shared" si="0"/>
        <v>16930</v>
      </c>
    </row>
    <row r="32" spans="1:23" ht="15.75" customHeight="1">
      <c r="A32" s="614">
        <v>26</v>
      </c>
      <c r="B32" s="646">
        <v>40928</v>
      </c>
      <c r="C32" s="187" t="s">
        <v>1017</v>
      </c>
      <c r="D32" s="647">
        <v>20000</v>
      </c>
      <c r="E32" s="648">
        <v>2589</v>
      </c>
      <c r="F32" s="649"/>
      <c r="G32" s="649">
        <v>16</v>
      </c>
      <c r="H32" s="649">
        <v>465</v>
      </c>
      <c r="I32" s="649"/>
      <c r="J32" s="649"/>
      <c r="K32" s="649"/>
      <c r="L32" s="649"/>
      <c r="M32" s="649"/>
      <c r="N32" s="649">
        <v>7300</v>
      </c>
      <c r="O32" s="649"/>
      <c r="P32" s="649"/>
      <c r="Q32" s="649">
        <v>1050</v>
      </c>
      <c r="R32" s="649"/>
      <c r="S32" s="649">
        <v>-1050</v>
      </c>
      <c r="T32" s="649"/>
      <c r="U32" s="649"/>
      <c r="V32" s="650"/>
      <c r="W32" s="622">
        <f t="shared" si="0"/>
        <v>9630</v>
      </c>
    </row>
    <row r="33" spans="1:23" ht="15.75" customHeight="1">
      <c r="A33" s="605">
        <v>27</v>
      </c>
      <c r="B33" s="640">
        <v>40928</v>
      </c>
      <c r="C33" s="187" t="s">
        <v>1018</v>
      </c>
      <c r="D33" s="642">
        <v>20000</v>
      </c>
      <c r="E33" s="643">
        <v>2589</v>
      </c>
      <c r="F33" s="651"/>
      <c r="G33" s="651">
        <v>16</v>
      </c>
      <c r="H33" s="651">
        <v>465</v>
      </c>
      <c r="I33" s="651"/>
      <c r="J33" s="651"/>
      <c r="K33" s="651"/>
      <c r="L33" s="651"/>
      <c r="M33" s="651"/>
      <c r="N33" s="651"/>
      <c r="O33" s="651"/>
      <c r="P33" s="651"/>
      <c r="Q33" s="651">
        <v>1050</v>
      </c>
      <c r="R33" s="651"/>
      <c r="S33" s="651">
        <v>-1050</v>
      </c>
      <c r="T33" s="651"/>
      <c r="U33" s="651"/>
      <c r="V33" s="652"/>
      <c r="W33" s="613">
        <f t="shared" si="0"/>
        <v>16930</v>
      </c>
    </row>
    <row r="34" spans="1:23" ht="15.75" customHeight="1">
      <c r="A34" s="614">
        <v>28</v>
      </c>
      <c r="B34" s="646">
        <v>40928</v>
      </c>
      <c r="C34" s="187" t="s">
        <v>1019</v>
      </c>
      <c r="D34" s="647">
        <v>20000</v>
      </c>
      <c r="E34" s="648">
        <v>2589</v>
      </c>
      <c r="F34" s="649"/>
      <c r="G34" s="649">
        <v>16</v>
      </c>
      <c r="H34" s="649">
        <v>465</v>
      </c>
      <c r="I34" s="649"/>
      <c r="J34" s="649"/>
      <c r="K34" s="649"/>
      <c r="L34" s="649"/>
      <c r="M34" s="649"/>
      <c r="N34" s="649">
        <v>7300</v>
      </c>
      <c r="O34" s="649"/>
      <c r="P34" s="649"/>
      <c r="Q34" s="649">
        <v>1050</v>
      </c>
      <c r="R34" s="649"/>
      <c r="S34" s="649">
        <v>-1050</v>
      </c>
      <c r="T34" s="649"/>
      <c r="U34" s="649"/>
      <c r="V34" s="650"/>
      <c r="W34" s="622">
        <f t="shared" si="0"/>
        <v>9630</v>
      </c>
    </row>
    <row r="35" spans="1:23" ht="15.75" customHeight="1">
      <c r="A35" s="614">
        <v>29</v>
      </c>
      <c r="B35" s="646">
        <v>40928</v>
      </c>
      <c r="C35" s="187" t="s">
        <v>1020</v>
      </c>
      <c r="D35" s="647">
        <v>20000</v>
      </c>
      <c r="E35" s="648">
        <v>2589</v>
      </c>
      <c r="F35" s="649"/>
      <c r="G35" s="649">
        <v>16</v>
      </c>
      <c r="H35" s="649">
        <v>465</v>
      </c>
      <c r="I35" s="649"/>
      <c r="J35" s="649"/>
      <c r="K35" s="649"/>
      <c r="L35" s="649"/>
      <c r="M35" s="649"/>
      <c r="N35" s="649">
        <v>7300</v>
      </c>
      <c r="O35" s="649"/>
      <c r="P35" s="649"/>
      <c r="Q35" s="649">
        <v>1050</v>
      </c>
      <c r="R35" s="649"/>
      <c r="S35" s="649">
        <v>-1050</v>
      </c>
      <c r="T35" s="649"/>
      <c r="U35" s="649"/>
      <c r="V35" s="650"/>
      <c r="W35" s="622">
        <f t="shared" si="0"/>
        <v>9630</v>
      </c>
    </row>
    <row r="36" spans="1:23" ht="15.75" customHeight="1">
      <c r="A36" s="614">
        <v>30</v>
      </c>
      <c r="B36" s="646">
        <v>40928</v>
      </c>
      <c r="C36" s="187" t="s">
        <v>1021</v>
      </c>
      <c r="D36" s="647">
        <v>3070</v>
      </c>
      <c r="E36" s="648">
        <v>2589</v>
      </c>
      <c r="F36" s="649"/>
      <c r="G36" s="649">
        <v>16</v>
      </c>
      <c r="H36" s="649">
        <v>465</v>
      </c>
      <c r="I36" s="649"/>
      <c r="J36" s="649"/>
      <c r="K36" s="649"/>
      <c r="L36" s="649"/>
      <c r="M36" s="649"/>
      <c r="N36" s="649"/>
      <c r="O36" s="649"/>
      <c r="P36" s="649"/>
      <c r="Q36" s="649"/>
      <c r="R36" s="649"/>
      <c r="S36" s="649"/>
      <c r="T36" s="649"/>
      <c r="U36" s="649"/>
      <c r="V36" s="655"/>
      <c r="W36" s="622">
        <f t="shared" si="0"/>
        <v>0</v>
      </c>
    </row>
    <row r="37" spans="1:23" ht="13.2">
      <c r="A37" s="614">
        <v>31</v>
      </c>
      <c r="B37" s="646">
        <v>40928</v>
      </c>
      <c r="C37" s="187" t="s">
        <v>1022</v>
      </c>
      <c r="D37" s="647">
        <v>3070</v>
      </c>
      <c r="E37" s="648">
        <v>2589</v>
      </c>
      <c r="F37" s="649"/>
      <c r="G37" s="649">
        <v>16</v>
      </c>
      <c r="H37" s="649">
        <v>465</v>
      </c>
      <c r="I37" s="649"/>
      <c r="J37" s="649"/>
      <c r="K37" s="649"/>
      <c r="L37" s="649"/>
      <c r="M37" s="649"/>
      <c r="N37" s="649"/>
      <c r="O37" s="649"/>
      <c r="P37" s="649"/>
      <c r="Q37" s="649"/>
      <c r="R37" s="649"/>
      <c r="S37" s="649"/>
      <c r="T37" s="649"/>
      <c r="U37" s="649"/>
      <c r="V37" s="650"/>
      <c r="W37" s="622">
        <f t="shared" si="0"/>
        <v>0</v>
      </c>
    </row>
    <row r="38" spans="1:23" ht="15.75" customHeight="1">
      <c r="A38" s="614">
        <v>32</v>
      </c>
      <c r="B38" s="646">
        <v>40928</v>
      </c>
      <c r="C38" s="187" t="s">
        <v>1023</v>
      </c>
      <c r="D38" s="647">
        <v>3070</v>
      </c>
      <c r="E38" s="648">
        <v>2589</v>
      </c>
      <c r="F38" s="649"/>
      <c r="G38" s="649">
        <v>16</v>
      </c>
      <c r="H38" s="649">
        <v>465</v>
      </c>
      <c r="I38" s="649"/>
      <c r="J38" s="649"/>
      <c r="K38" s="649"/>
      <c r="L38" s="649"/>
      <c r="M38" s="649"/>
      <c r="N38" s="649"/>
      <c r="O38" s="649"/>
      <c r="P38" s="649"/>
      <c r="Q38" s="649"/>
      <c r="R38" s="649"/>
      <c r="S38" s="649"/>
      <c r="T38" s="649"/>
      <c r="U38" s="649"/>
      <c r="V38" s="656"/>
      <c r="W38" s="622">
        <f t="shared" si="0"/>
        <v>0</v>
      </c>
    </row>
    <row r="39" spans="1:23" ht="15.75" customHeight="1">
      <c r="A39" s="614">
        <v>33</v>
      </c>
      <c r="B39" s="646">
        <v>40959</v>
      </c>
      <c r="C39" s="616" t="s" ph="1">
        <v>1024</v>
      </c>
      <c r="D39" s="647">
        <v>3</v>
      </c>
      <c r="E39" s="648"/>
      <c r="F39" s="649"/>
      <c r="G39" s="649"/>
      <c r="H39" s="649"/>
      <c r="I39" s="649"/>
      <c r="J39" s="649"/>
      <c r="K39" s="649"/>
      <c r="L39" s="649"/>
      <c r="M39" s="649"/>
      <c r="N39" s="649"/>
      <c r="O39" s="649"/>
      <c r="P39" s="649"/>
      <c r="Q39" s="649"/>
      <c r="R39" s="649"/>
      <c r="S39" s="649"/>
      <c r="T39" s="649"/>
      <c r="U39" s="649"/>
      <c r="V39" s="656"/>
      <c r="W39" s="622">
        <f t="shared" si="0"/>
        <v>3</v>
      </c>
    </row>
    <row r="40" spans="1:23" ht="15.75" customHeight="1">
      <c r="A40" s="614">
        <v>34</v>
      </c>
      <c r="B40" s="646">
        <v>40971</v>
      </c>
      <c r="C40" s="187" t="s">
        <v>1025</v>
      </c>
      <c r="D40" s="647">
        <v>20000</v>
      </c>
      <c r="E40" s="648"/>
      <c r="F40" s="649"/>
      <c r="G40" s="649"/>
      <c r="H40" s="649"/>
      <c r="I40" s="649"/>
      <c r="J40" s="649"/>
      <c r="K40" s="649"/>
      <c r="L40" s="649"/>
      <c r="M40" s="649">
        <v>3070</v>
      </c>
      <c r="N40" s="649"/>
      <c r="O40" s="649"/>
      <c r="P40" s="649"/>
      <c r="Q40" s="649">
        <v>1050</v>
      </c>
      <c r="R40" s="649"/>
      <c r="S40" s="649">
        <v>-1050</v>
      </c>
      <c r="T40" s="649"/>
      <c r="U40" s="649"/>
      <c r="V40" s="656"/>
      <c r="W40" s="622">
        <f t="shared" si="0"/>
        <v>16930</v>
      </c>
    </row>
    <row r="41" spans="1:23" ht="15.75" customHeight="1">
      <c r="A41" s="614">
        <v>35</v>
      </c>
      <c r="B41" s="646">
        <v>40971</v>
      </c>
      <c r="C41" s="187" t="s">
        <v>1026</v>
      </c>
      <c r="D41" s="647">
        <v>20000</v>
      </c>
      <c r="E41" s="648"/>
      <c r="F41" s="649"/>
      <c r="G41" s="649"/>
      <c r="H41" s="649"/>
      <c r="I41" s="649"/>
      <c r="J41" s="649"/>
      <c r="K41" s="649"/>
      <c r="L41" s="649"/>
      <c r="M41" s="649"/>
      <c r="N41" s="649">
        <v>7300</v>
      </c>
      <c r="O41" s="649"/>
      <c r="P41" s="649"/>
      <c r="Q41" s="649">
        <v>1050</v>
      </c>
      <c r="R41" s="649"/>
      <c r="S41" s="649">
        <v>-1050</v>
      </c>
      <c r="T41" s="649"/>
      <c r="U41" s="649"/>
      <c r="V41" s="656"/>
      <c r="W41" s="622">
        <f t="shared" si="0"/>
        <v>12700</v>
      </c>
    </row>
    <row r="42" spans="1:23" ht="15.75" customHeight="1">
      <c r="A42" s="614">
        <v>36</v>
      </c>
      <c r="B42" s="646">
        <v>40971</v>
      </c>
      <c r="C42" s="187" t="s">
        <v>1027</v>
      </c>
      <c r="D42" s="647">
        <v>20000</v>
      </c>
      <c r="E42" s="649"/>
      <c r="F42" s="649"/>
      <c r="G42" s="649"/>
      <c r="H42" s="649"/>
      <c r="I42" s="649"/>
      <c r="J42" s="649"/>
      <c r="K42" s="649"/>
      <c r="L42" s="649"/>
      <c r="M42" s="649"/>
      <c r="N42" s="649"/>
      <c r="O42" s="649"/>
      <c r="P42" s="649"/>
      <c r="Q42" s="649">
        <v>1050</v>
      </c>
      <c r="R42" s="649"/>
      <c r="S42" s="649">
        <v>-1050</v>
      </c>
      <c r="T42" s="649">
        <v>7300</v>
      </c>
      <c r="U42" s="649"/>
      <c r="V42" s="657"/>
      <c r="W42" s="622">
        <f t="shared" si="0"/>
        <v>12700</v>
      </c>
    </row>
    <row r="43" spans="1:23" ht="15.75" customHeight="1">
      <c r="A43" s="614">
        <v>37</v>
      </c>
      <c r="B43" s="646">
        <v>41013</v>
      </c>
      <c r="C43" s="187" t="s">
        <v>1028</v>
      </c>
      <c r="D43" s="647">
        <v>20000</v>
      </c>
      <c r="E43" s="649"/>
      <c r="F43" s="649"/>
      <c r="G43" s="649"/>
      <c r="H43" s="649"/>
      <c r="I43" s="649"/>
      <c r="J43" s="649"/>
      <c r="K43" s="649"/>
      <c r="L43" s="649"/>
      <c r="M43" s="649"/>
      <c r="N43" s="649">
        <v>7300</v>
      </c>
      <c r="O43" s="649"/>
      <c r="P43" s="649"/>
      <c r="Q43" s="649">
        <v>1050</v>
      </c>
      <c r="R43" s="649"/>
      <c r="S43" s="649">
        <v>-1050</v>
      </c>
      <c r="T43" s="649"/>
      <c r="U43" s="649"/>
      <c r="V43" s="657"/>
      <c r="W43" s="622">
        <f t="shared" si="0"/>
        <v>12700</v>
      </c>
    </row>
    <row r="44" spans="1:23" ht="15.75" customHeight="1">
      <c r="A44" s="614">
        <v>38</v>
      </c>
      <c r="B44" s="646">
        <v>41014</v>
      </c>
      <c r="C44" s="187" t="s">
        <v>1029</v>
      </c>
      <c r="D44" s="647">
        <v>20000</v>
      </c>
      <c r="E44" s="649"/>
      <c r="F44" s="649"/>
      <c r="G44" s="649"/>
      <c r="H44" s="649"/>
      <c r="I44" s="649"/>
      <c r="J44" s="649"/>
      <c r="K44" s="649"/>
      <c r="L44" s="649"/>
      <c r="M44" s="649"/>
      <c r="N44" s="649"/>
      <c r="O44" s="649"/>
      <c r="P44" s="649"/>
      <c r="Q44" s="649">
        <v>1050</v>
      </c>
      <c r="R44" s="649"/>
      <c r="S44" s="649">
        <v>-1050</v>
      </c>
      <c r="T44" s="649"/>
      <c r="U44" s="649"/>
      <c r="V44" s="657"/>
      <c r="W44" s="622">
        <f t="shared" si="0"/>
        <v>20000</v>
      </c>
    </row>
    <row r="45" spans="1:23" ht="15.75" customHeight="1">
      <c r="A45" s="614">
        <v>39</v>
      </c>
      <c r="B45" s="646">
        <v>41048</v>
      </c>
      <c r="C45" s="616" t="s" ph="1">
        <v>1030</v>
      </c>
      <c r="D45" s="647">
        <v>-46200</v>
      </c>
      <c r="E45" s="649"/>
      <c r="F45" s="649"/>
      <c r="G45" s="649"/>
      <c r="H45" s="649"/>
      <c r="I45" s="649"/>
      <c r="J45" s="649"/>
      <c r="K45" s="649"/>
      <c r="L45" s="649"/>
      <c r="M45" s="649"/>
      <c r="N45" s="649"/>
      <c r="O45" s="649"/>
      <c r="P45" s="649"/>
      <c r="Q45" s="649">
        <v>-46200</v>
      </c>
      <c r="R45" s="649"/>
      <c r="S45" s="649"/>
      <c r="T45" s="649"/>
      <c r="U45" s="649"/>
      <c r="V45" s="657"/>
      <c r="W45" s="622">
        <f t="shared" si="0"/>
        <v>0</v>
      </c>
    </row>
    <row r="46" spans="1:23" ht="15.75" customHeight="1">
      <c r="A46" s="614">
        <v>40</v>
      </c>
      <c r="B46" s="646">
        <v>41077</v>
      </c>
      <c r="C46" s="187" t="s">
        <v>1031</v>
      </c>
      <c r="D46" s="647">
        <v>3070</v>
      </c>
      <c r="E46" s="649"/>
      <c r="F46" s="649"/>
      <c r="G46" s="649"/>
      <c r="H46" s="649"/>
      <c r="I46" s="649"/>
      <c r="J46" s="649"/>
      <c r="K46" s="649"/>
      <c r="L46" s="649"/>
      <c r="M46" s="649"/>
      <c r="N46" s="649"/>
      <c r="O46" s="649">
        <v>3070</v>
      </c>
      <c r="P46" s="649"/>
      <c r="Q46" s="649"/>
      <c r="R46" s="649"/>
      <c r="S46" s="649"/>
      <c r="T46" s="649"/>
      <c r="U46" s="649"/>
      <c r="V46" s="657"/>
      <c r="W46" s="622">
        <f t="shared" si="0"/>
        <v>0</v>
      </c>
    </row>
    <row r="47" spans="1:23" ht="15.75" customHeight="1">
      <c r="A47" s="614">
        <v>41</v>
      </c>
      <c r="B47" s="646">
        <v>41077</v>
      </c>
      <c r="C47" s="187" t="s">
        <v>1032</v>
      </c>
      <c r="D47" s="647">
        <v>-3070</v>
      </c>
      <c r="E47" s="649"/>
      <c r="F47" s="649"/>
      <c r="G47" s="649"/>
      <c r="H47" s="649"/>
      <c r="I47" s="649"/>
      <c r="J47" s="649"/>
      <c r="K47" s="649"/>
      <c r="L47" s="649"/>
      <c r="M47" s="649"/>
      <c r="N47" s="649"/>
      <c r="O47" s="649">
        <v>-3070</v>
      </c>
      <c r="P47" s="649"/>
      <c r="Q47" s="649"/>
      <c r="R47" s="649"/>
      <c r="S47" s="649"/>
      <c r="T47" s="649"/>
      <c r="U47" s="649"/>
      <c r="V47" s="657"/>
      <c r="W47" s="622">
        <f t="shared" si="0"/>
        <v>0</v>
      </c>
    </row>
    <row r="48" spans="1:23" ht="15.75" customHeight="1">
      <c r="A48" s="614">
        <v>42</v>
      </c>
      <c r="B48" s="646">
        <v>41077</v>
      </c>
      <c r="C48" s="187" t="s">
        <v>1033</v>
      </c>
      <c r="D48" s="647">
        <v>20000</v>
      </c>
      <c r="E48" s="649"/>
      <c r="F48" s="649"/>
      <c r="G48" s="649"/>
      <c r="H48" s="649"/>
      <c r="I48" s="649"/>
      <c r="J48" s="649"/>
      <c r="K48" s="649"/>
      <c r="L48" s="649"/>
      <c r="M48" s="649"/>
      <c r="N48" s="649"/>
      <c r="O48" s="649"/>
      <c r="P48" s="649"/>
      <c r="Q48" s="649">
        <v>1050</v>
      </c>
      <c r="R48" s="649"/>
      <c r="S48" s="649">
        <v>-1050</v>
      </c>
      <c r="T48" s="649"/>
      <c r="U48" s="649"/>
      <c r="V48" s="657"/>
      <c r="W48" s="622">
        <f t="shared" si="0"/>
        <v>20000</v>
      </c>
    </row>
    <row r="49" spans="1:23" ht="15.75" customHeight="1">
      <c r="A49" s="614">
        <v>43</v>
      </c>
      <c r="B49" s="646">
        <v>41077</v>
      </c>
      <c r="C49" s="187" t="s">
        <v>1034</v>
      </c>
      <c r="D49" s="647">
        <v>20000</v>
      </c>
      <c r="E49" s="649"/>
      <c r="F49" s="649"/>
      <c r="G49" s="649"/>
      <c r="H49" s="649"/>
      <c r="I49" s="649"/>
      <c r="J49" s="649"/>
      <c r="K49" s="649"/>
      <c r="L49" s="649"/>
      <c r="M49" s="649"/>
      <c r="N49" s="649"/>
      <c r="O49" s="649"/>
      <c r="P49" s="649"/>
      <c r="Q49" s="649">
        <v>1050</v>
      </c>
      <c r="R49" s="649"/>
      <c r="S49" s="649">
        <v>-1050</v>
      </c>
      <c r="T49" s="649"/>
      <c r="U49" s="649"/>
      <c r="V49" s="657"/>
      <c r="W49" s="622">
        <f t="shared" si="0"/>
        <v>20000</v>
      </c>
    </row>
    <row r="50" spans="1:23" ht="15.75" customHeight="1">
      <c r="A50" s="614">
        <v>44</v>
      </c>
      <c r="B50" s="646">
        <v>41077</v>
      </c>
      <c r="C50" s="187" t="s">
        <v>1035</v>
      </c>
      <c r="D50" s="647">
        <v>20000</v>
      </c>
      <c r="E50" s="649"/>
      <c r="F50" s="649"/>
      <c r="G50" s="649"/>
      <c r="H50" s="649"/>
      <c r="I50" s="649"/>
      <c r="J50" s="649"/>
      <c r="K50" s="649"/>
      <c r="L50" s="649"/>
      <c r="M50" s="649"/>
      <c r="N50" s="649"/>
      <c r="O50" s="649"/>
      <c r="P50" s="649"/>
      <c r="Q50" s="649">
        <v>1050</v>
      </c>
      <c r="R50" s="649"/>
      <c r="S50" s="649">
        <v>-1050</v>
      </c>
      <c r="T50" s="649"/>
      <c r="U50" s="649"/>
      <c r="V50" s="657"/>
      <c r="W50" s="622">
        <f t="shared" si="0"/>
        <v>20000</v>
      </c>
    </row>
    <row r="51" spans="1:23" ht="15.75" customHeight="1">
      <c r="A51" s="614">
        <v>45</v>
      </c>
      <c r="B51" s="646">
        <v>41077</v>
      </c>
      <c r="C51" s="187" t="s">
        <v>1036</v>
      </c>
      <c r="D51" s="647">
        <v>20000</v>
      </c>
      <c r="E51" s="649"/>
      <c r="F51" s="649"/>
      <c r="G51" s="649"/>
      <c r="H51" s="649"/>
      <c r="I51" s="649"/>
      <c r="J51" s="649"/>
      <c r="K51" s="649"/>
      <c r="L51" s="649"/>
      <c r="M51" s="649"/>
      <c r="N51" s="649"/>
      <c r="O51" s="649"/>
      <c r="P51" s="649"/>
      <c r="Q51" s="649">
        <v>1050</v>
      </c>
      <c r="R51" s="649"/>
      <c r="S51" s="649">
        <v>-1050</v>
      </c>
      <c r="T51" s="649"/>
      <c r="U51" s="649"/>
      <c r="V51" s="657"/>
      <c r="W51" s="622">
        <f t="shared" si="0"/>
        <v>20000</v>
      </c>
    </row>
    <row r="52" spans="1:23" ht="15.75" customHeight="1">
      <c r="A52" s="614">
        <v>46</v>
      </c>
      <c r="B52" s="646">
        <v>41077</v>
      </c>
      <c r="C52" s="187" t="s">
        <v>1037</v>
      </c>
      <c r="D52" s="647">
        <v>20000</v>
      </c>
      <c r="E52" s="649"/>
      <c r="F52" s="649"/>
      <c r="G52" s="649"/>
      <c r="H52" s="649"/>
      <c r="I52" s="649"/>
      <c r="J52" s="649"/>
      <c r="K52" s="649"/>
      <c r="L52" s="649"/>
      <c r="M52" s="649"/>
      <c r="N52" s="649"/>
      <c r="O52" s="649"/>
      <c r="P52" s="649"/>
      <c r="Q52" s="649">
        <v>1050</v>
      </c>
      <c r="R52" s="649"/>
      <c r="S52" s="649">
        <v>-1050</v>
      </c>
      <c r="T52" s="649"/>
      <c r="U52" s="649"/>
      <c r="V52" s="657"/>
      <c r="W52" s="622">
        <f t="shared" si="0"/>
        <v>20000</v>
      </c>
    </row>
    <row r="53" spans="1:23" ht="15.75" customHeight="1">
      <c r="A53" s="614">
        <v>47</v>
      </c>
      <c r="B53" s="646">
        <v>41077</v>
      </c>
      <c r="C53" s="187" t="s">
        <v>1038</v>
      </c>
      <c r="D53" s="647">
        <v>20000</v>
      </c>
      <c r="E53" s="649"/>
      <c r="F53" s="649"/>
      <c r="G53" s="649"/>
      <c r="H53" s="649"/>
      <c r="I53" s="649"/>
      <c r="J53" s="649"/>
      <c r="K53" s="649"/>
      <c r="L53" s="649"/>
      <c r="M53" s="649"/>
      <c r="N53" s="649"/>
      <c r="O53" s="649"/>
      <c r="P53" s="649"/>
      <c r="Q53" s="649">
        <v>1050</v>
      </c>
      <c r="R53" s="649"/>
      <c r="S53" s="649">
        <v>-1050</v>
      </c>
      <c r="T53" s="649"/>
      <c r="U53" s="649"/>
      <c r="V53" s="657"/>
      <c r="W53" s="622">
        <f t="shared" si="0"/>
        <v>20000</v>
      </c>
    </row>
    <row r="54" spans="1:23" ht="15.75" customHeight="1">
      <c r="A54" s="614">
        <v>48</v>
      </c>
      <c r="B54" s="646">
        <v>41077</v>
      </c>
      <c r="C54" s="187" t="s">
        <v>1039</v>
      </c>
      <c r="D54" s="647">
        <v>20000</v>
      </c>
      <c r="E54" s="649"/>
      <c r="F54" s="649"/>
      <c r="G54" s="649"/>
      <c r="H54" s="649"/>
      <c r="I54" s="649"/>
      <c r="J54" s="649"/>
      <c r="K54" s="649"/>
      <c r="L54" s="649"/>
      <c r="M54" s="649"/>
      <c r="N54" s="649"/>
      <c r="O54" s="649"/>
      <c r="P54" s="649"/>
      <c r="Q54" s="649">
        <v>1050</v>
      </c>
      <c r="R54" s="649"/>
      <c r="S54" s="649">
        <v>-1050</v>
      </c>
      <c r="T54" s="649"/>
      <c r="U54" s="649"/>
      <c r="V54" s="657"/>
      <c r="W54" s="622">
        <f t="shared" si="0"/>
        <v>20000</v>
      </c>
    </row>
    <row r="55" spans="1:23" ht="15.75" customHeight="1">
      <c r="A55" s="614">
        <v>49</v>
      </c>
      <c r="B55" s="646">
        <v>41077</v>
      </c>
      <c r="C55" s="187" t="s">
        <v>1040</v>
      </c>
      <c r="D55" s="647">
        <v>20000</v>
      </c>
      <c r="E55" s="649"/>
      <c r="F55" s="649"/>
      <c r="G55" s="649"/>
      <c r="H55" s="649"/>
      <c r="I55" s="649"/>
      <c r="J55" s="649"/>
      <c r="K55" s="649"/>
      <c r="L55" s="649"/>
      <c r="M55" s="649"/>
      <c r="N55" s="649"/>
      <c r="O55" s="649"/>
      <c r="P55" s="649"/>
      <c r="Q55" s="649">
        <v>1050</v>
      </c>
      <c r="R55" s="649"/>
      <c r="S55" s="649">
        <v>-1050</v>
      </c>
      <c r="T55" s="649"/>
      <c r="U55" s="649"/>
      <c r="V55" s="657"/>
      <c r="W55" s="622">
        <f t="shared" si="0"/>
        <v>20000</v>
      </c>
    </row>
    <row r="56" spans="1:23" ht="15.75" customHeight="1">
      <c r="A56" s="614">
        <v>50</v>
      </c>
      <c r="B56" s="646">
        <v>41077</v>
      </c>
      <c r="C56" s="187" t="s">
        <v>1041</v>
      </c>
      <c r="D56" s="647">
        <v>20000</v>
      </c>
      <c r="E56" s="649"/>
      <c r="F56" s="649"/>
      <c r="G56" s="649"/>
      <c r="H56" s="649"/>
      <c r="I56" s="649"/>
      <c r="J56" s="649"/>
      <c r="K56" s="649"/>
      <c r="L56" s="649"/>
      <c r="M56" s="649"/>
      <c r="N56" s="649"/>
      <c r="O56" s="649"/>
      <c r="P56" s="649"/>
      <c r="Q56" s="649">
        <v>1050</v>
      </c>
      <c r="R56" s="649"/>
      <c r="S56" s="649">
        <v>-1050</v>
      </c>
      <c r="T56" s="649"/>
      <c r="U56" s="649"/>
      <c r="V56" s="657"/>
      <c r="W56" s="622">
        <f t="shared" si="0"/>
        <v>20000</v>
      </c>
    </row>
    <row r="57" spans="1:23" ht="15.75" customHeight="1">
      <c r="A57" s="614">
        <v>51</v>
      </c>
      <c r="B57" s="646">
        <v>41077</v>
      </c>
      <c r="C57" s="187" t="s">
        <v>1042</v>
      </c>
      <c r="D57" s="647">
        <v>20000</v>
      </c>
      <c r="E57" s="649"/>
      <c r="F57" s="649"/>
      <c r="G57" s="649"/>
      <c r="H57" s="649"/>
      <c r="I57" s="649"/>
      <c r="J57" s="649"/>
      <c r="K57" s="649"/>
      <c r="L57" s="649"/>
      <c r="M57" s="649"/>
      <c r="N57" s="649"/>
      <c r="O57" s="649"/>
      <c r="P57" s="649"/>
      <c r="Q57" s="649">
        <v>1050</v>
      </c>
      <c r="R57" s="649"/>
      <c r="S57" s="649">
        <v>-1050</v>
      </c>
      <c r="T57" s="649"/>
      <c r="U57" s="649"/>
      <c r="V57" s="657"/>
      <c r="W57" s="622">
        <f t="shared" si="0"/>
        <v>20000</v>
      </c>
    </row>
    <row r="58" spans="1:23" ht="15.75" customHeight="1">
      <c r="A58" s="614">
        <v>52</v>
      </c>
      <c r="B58" s="646">
        <v>41129</v>
      </c>
      <c r="C58" s="653" t="s">
        <v>1043</v>
      </c>
      <c r="D58" s="647">
        <v>46200</v>
      </c>
      <c r="E58" s="649"/>
      <c r="F58" s="649"/>
      <c r="G58" s="649"/>
      <c r="H58" s="649"/>
      <c r="I58" s="649"/>
      <c r="J58" s="649"/>
      <c r="K58" s="649"/>
      <c r="L58" s="649"/>
      <c r="M58" s="649"/>
      <c r="N58" s="649"/>
      <c r="O58" s="649"/>
      <c r="P58" s="649"/>
      <c r="Q58" s="649"/>
      <c r="R58" s="649"/>
      <c r="S58" s="649">
        <v>46200</v>
      </c>
      <c r="T58" s="649"/>
      <c r="U58" s="649"/>
      <c r="V58" s="657"/>
      <c r="W58" s="622">
        <f t="shared" si="0"/>
        <v>0</v>
      </c>
    </row>
    <row r="59" spans="1:23" ht="15.75" customHeight="1">
      <c r="A59" s="614">
        <v>53</v>
      </c>
      <c r="B59" s="646">
        <v>41141</v>
      </c>
      <c r="C59" s="187" t="s">
        <v>1044</v>
      </c>
      <c r="D59" s="647">
        <v>20000</v>
      </c>
      <c r="E59" s="649"/>
      <c r="F59" s="649"/>
      <c r="G59" s="649"/>
      <c r="H59" s="649"/>
      <c r="I59" s="649"/>
      <c r="J59" s="649"/>
      <c r="K59" s="649"/>
      <c r="L59" s="649"/>
      <c r="M59" s="649"/>
      <c r="N59" s="649"/>
      <c r="O59" s="649"/>
      <c r="P59" s="649"/>
      <c r="Q59" s="649"/>
      <c r="R59" s="649"/>
      <c r="S59" s="649"/>
      <c r="T59" s="649"/>
      <c r="U59" s="649"/>
      <c r="V59" s="657"/>
      <c r="W59" s="622">
        <f t="shared" si="0"/>
        <v>20000</v>
      </c>
    </row>
    <row r="60" spans="1:23" ht="15.75" customHeight="1">
      <c r="A60" s="614">
        <v>54</v>
      </c>
      <c r="B60" s="646">
        <v>41142</v>
      </c>
      <c r="C60" s="187" t="s">
        <v>1045</v>
      </c>
      <c r="D60" s="647">
        <v>20000</v>
      </c>
      <c r="E60" s="649"/>
      <c r="F60" s="649"/>
      <c r="G60" s="649"/>
      <c r="H60" s="649"/>
      <c r="I60" s="649"/>
      <c r="J60" s="649"/>
      <c r="K60" s="649"/>
      <c r="L60" s="649"/>
      <c r="M60" s="649"/>
      <c r="N60" s="649"/>
      <c r="O60" s="649"/>
      <c r="P60" s="649"/>
      <c r="Q60" s="649"/>
      <c r="R60" s="649"/>
      <c r="S60" s="649"/>
      <c r="T60" s="649"/>
      <c r="U60" s="649"/>
      <c r="V60" s="657"/>
      <c r="W60" s="622">
        <f t="shared" si="0"/>
        <v>20000</v>
      </c>
    </row>
    <row r="61" spans="1:23" ht="15.75" customHeight="1">
      <c r="A61" s="614">
        <v>55</v>
      </c>
      <c r="B61" s="646">
        <v>41143</v>
      </c>
      <c r="C61" s="658" t="s">
        <v>1046</v>
      </c>
      <c r="D61" s="647">
        <v>20000</v>
      </c>
      <c r="E61" s="649"/>
      <c r="F61" s="649"/>
      <c r="G61" s="649"/>
      <c r="H61" s="649"/>
      <c r="I61" s="649"/>
      <c r="J61" s="649"/>
      <c r="K61" s="649"/>
      <c r="L61" s="649"/>
      <c r="M61" s="649"/>
      <c r="N61" s="649"/>
      <c r="O61" s="649"/>
      <c r="P61" s="649"/>
      <c r="Q61" s="649"/>
      <c r="R61" s="649"/>
      <c r="S61" s="649"/>
      <c r="T61" s="649"/>
      <c r="U61" s="649"/>
      <c r="V61" s="657"/>
      <c r="W61" s="622">
        <f t="shared" si="0"/>
        <v>20000</v>
      </c>
    </row>
    <row r="62" spans="1:23" ht="15.75" customHeight="1">
      <c r="A62" s="614">
        <v>56</v>
      </c>
      <c r="B62" s="646">
        <v>41144</v>
      </c>
      <c r="C62" s="187" t="s">
        <v>1047</v>
      </c>
      <c r="D62" s="647">
        <v>20000</v>
      </c>
      <c r="E62" s="649"/>
      <c r="F62" s="649"/>
      <c r="G62" s="649"/>
      <c r="H62" s="649"/>
      <c r="I62" s="649"/>
      <c r="J62" s="649"/>
      <c r="K62" s="649"/>
      <c r="L62" s="649"/>
      <c r="M62" s="649"/>
      <c r="N62" s="649"/>
      <c r="O62" s="649"/>
      <c r="P62" s="649"/>
      <c r="Q62" s="649"/>
      <c r="R62" s="649"/>
      <c r="S62" s="649"/>
      <c r="T62" s="649"/>
      <c r="U62" s="649"/>
      <c r="V62" s="657"/>
      <c r="W62" s="622">
        <f t="shared" si="0"/>
        <v>20000</v>
      </c>
    </row>
    <row r="63" spans="1:23" ht="15.75" customHeight="1">
      <c r="A63" s="614">
        <v>57</v>
      </c>
      <c r="B63" s="646">
        <v>41145</v>
      </c>
      <c r="C63" s="187" t="s">
        <v>1048</v>
      </c>
      <c r="D63" s="647">
        <v>20000</v>
      </c>
      <c r="E63" s="649"/>
      <c r="F63" s="649"/>
      <c r="G63" s="649"/>
      <c r="H63" s="649"/>
      <c r="I63" s="649"/>
      <c r="J63" s="649"/>
      <c r="K63" s="649"/>
      <c r="L63" s="649"/>
      <c r="M63" s="649"/>
      <c r="N63" s="649"/>
      <c r="O63" s="649"/>
      <c r="P63" s="649"/>
      <c r="Q63" s="649"/>
      <c r="R63" s="649"/>
      <c r="S63" s="649"/>
      <c r="T63" s="649"/>
      <c r="U63" s="649"/>
      <c r="V63" s="657"/>
      <c r="W63" s="622">
        <f t="shared" si="0"/>
        <v>20000</v>
      </c>
    </row>
    <row r="64" spans="1:23" ht="15.75" customHeight="1">
      <c r="A64" s="614">
        <v>58</v>
      </c>
      <c r="B64" s="646">
        <v>41146</v>
      </c>
      <c r="C64" s="187" t="s">
        <v>1049</v>
      </c>
      <c r="D64" s="647">
        <v>20000</v>
      </c>
      <c r="E64" s="649"/>
      <c r="F64" s="649"/>
      <c r="G64" s="649"/>
      <c r="H64" s="649"/>
      <c r="I64" s="649"/>
      <c r="J64" s="649"/>
      <c r="K64" s="649"/>
      <c r="L64" s="649"/>
      <c r="M64" s="649"/>
      <c r="N64" s="649"/>
      <c r="O64" s="649"/>
      <c r="P64" s="649"/>
      <c r="Q64" s="649"/>
      <c r="R64" s="649"/>
      <c r="S64" s="649"/>
      <c r="T64" s="649"/>
      <c r="U64" s="649"/>
      <c r="V64" s="659"/>
      <c r="W64" s="660"/>
    </row>
    <row r="65" spans="1:23" ht="15.75" customHeight="1">
      <c r="A65" s="614">
        <v>59</v>
      </c>
      <c r="B65" s="646">
        <v>41147</v>
      </c>
      <c r="C65" s="187" t="s">
        <v>1050</v>
      </c>
      <c r="D65" s="647">
        <v>20000</v>
      </c>
      <c r="E65" s="649"/>
      <c r="F65" s="649"/>
      <c r="G65" s="649"/>
      <c r="H65" s="649"/>
      <c r="I65" s="649"/>
      <c r="J65" s="649"/>
      <c r="K65" s="649"/>
      <c r="L65" s="649"/>
      <c r="M65" s="649"/>
      <c r="N65" s="649"/>
      <c r="O65" s="649"/>
      <c r="P65" s="649"/>
      <c r="Q65" s="649"/>
      <c r="R65" s="649"/>
      <c r="S65" s="649"/>
      <c r="T65" s="649"/>
      <c r="U65" s="649"/>
      <c r="V65" s="659"/>
      <c r="W65" s="660"/>
    </row>
    <row r="66" spans="1:23" ht="15.75" customHeight="1">
      <c r="A66" s="614">
        <v>60</v>
      </c>
      <c r="B66" s="646">
        <v>41148</v>
      </c>
      <c r="C66" s="187" t="s">
        <v>1051</v>
      </c>
      <c r="D66" s="647">
        <v>20000</v>
      </c>
      <c r="E66" s="649"/>
      <c r="F66" s="649"/>
      <c r="G66" s="649"/>
      <c r="H66" s="649"/>
      <c r="I66" s="649"/>
      <c r="J66" s="649"/>
      <c r="K66" s="649"/>
      <c r="L66" s="649"/>
      <c r="M66" s="649"/>
      <c r="N66" s="649"/>
      <c r="O66" s="649"/>
      <c r="P66" s="649"/>
      <c r="Q66" s="649"/>
      <c r="R66" s="649"/>
      <c r="S66" s="649"/>
      <c r="T66" s="649"/>
      <c r="U66" s="649"/>
      <c r="V66" s="659"/>
      <c r="W66" s="660"/>
    </row>
    <row r="67" spans="1:23" ht="13.2">
      <c r="A67" s="614">
        <v>61</v>
      </c>
      <c r="B67" s="646">
        <v>41149</v>
      </c>
      <c r="C67" s="187" t="s">
        <v>1052</v>
      </c>
      <c r="D67" s="647">
        <v>20000</v>
      </c>
      <c r="E67" s="649"/>
      <c r="F67" s="649"/>
      <c r="G67" s="649"/>
      <c r="H67" s="649"/>
      <c r="I67" s="649"/>
      <c r="J67" s="649"/>
      <c r="K67" s="649"/>
      <c r="L67" s="649"/>
      <c r="M67" s="649"/>
      <c r="N67" s="649"/>
      <c r="O67" s="649"/>
      <c r="P67" s="649"/>
      <c r="Q67" s="649"/>
      <c r="R67" s="649"/>
      <c r="S67" s="649"/>
      <c r="T67" s="649"/>
      <c r="U67" s="649"/>
      <c r="V67" s="659"/>
      <c r="W67" s="660"/>
    </row>
    <row r="68" spans="1:23" ht="13.2">
      <c r="A68" s="614">
        <v>62</v>
      </c>
      <c r="B68" s="646">
        <v>41150</v>
      </c>
      <c r="C68" s="187" t="s">
        <v>1053</v>
      </c>
      <c r="D68" s="647">
        <v>20000</v>
      </c>
      <c r="E68" s="649"/>
      <c r="F68" s="649"/>
      <c r="G68" s="649"/>
      <c r="H68" s="649"/>
      <c r="I68" s="649"/>
      <c r="J68" s="649"/>
      <c r="K68" s="649"/>
      <c r="L68" s="649"/>
      <c r="M68" s="649"/>
      <c r="N68" s="649"/>
      <c r="O68" s="649"/>
      <c r="P68" s="649"/>
      <c r="Q68" s="649"/>
      <c r="R68" s="649"/>
      <c r="S68" s="649"/>
      <c r="T68" s="649"/>
      <c r="U68" s="649"/>
      <c r="V68" s="659"/>
      <c r="W68" s="660"/>
    </row>
    <row r="69" spans="1:23" ht="13.2">
      <c r="A69" s="614">
        <v>63</v>
      </c>
      <c r="B69" s="646">
        <v>41151</v>
      </c>
      <c r="C69" s="187" t="s">
        <v>1054</v>
      </c>
      <c r="D69" s="647">
        <v>20000</v>
      </c>
      <c r="E69" s="649"/>
      <c r="F69" s="649"/>
      <c r="G69" s="649"/>
      <c r="H69" s="649"/>
      <c r="I69" s="649"/>
      <c r="J69" s="649"/>
      <c r="K69" s="649"/>
      <c r="L69" s="649"/>
      <c r="M69" s="649"/>
      <c r="N69" s="649"/>
      <c r="O69" s="649"/>
      <c r="P69" s="649"/>
      <c r="Q69" s="649"/>
      <c r="R69" s="649"/>
      <c r="S69" s="649"/>
      <c r="T69" s="649"/>
      <c r="U69" s="649"/>
      <c r="V69" s="659"/>
      <c r="W69" s="660"/>
    </row>
    <row r="70" spans="1:23" ht="13.2">
      <c r="A70" s="614">
        <v>64</v>
      </c>
      <c r="B70" s="646">
        <v>41152</v>
      </c>
      <c r="C70" s="187" t="s">
        <v>1055</v>
      </c>
      <c r="D70" s="647">
        <v>20000</v>
      </c>
      <c r="E70" s="649"/>
      <c r="F70" s="649"/>
      <c r="G70" s="649"/>
      <c r="H70" s="649"/>
      <c r="I70" s="649"/>
      <c r="J70" s="649"/>
      <c r="K70" s="649"/>
      <c r="L70" s="649"/>
      <c r="M70" s="649"/>
      <c r="N70" s="649"/>
      <c r="O70" s="649"/>
      <c r="P70" s="649"/>
      <c r="Q70" s="649"/>
      <c r="R70" s="649"/>
      <c r="S70" s="649"/>
      <c r="T70" s="649"/>
      <c r="U70" s="649"/>
      <c r="V70" s="659"/>
      <c r="W70" s="660"/>
    </row>
    <row r="71" spans="1:23" ht="13.2">
      <c r="A71" s="614">
        <v>65</v>
      </c>
      <c r="B71" s="646">
        <v>41153</v>
      </c>
      <c r="C71" s="187" t="s">
        <v>1056</v>
      </c>
      <c r="D71" s="647">
        <v>20000</v>
      </c>
      <c r="E71" s="649"/>
      <c r="F71" s="649"/>
      <c r="G71" s="649"/>
      <c r="H71" s="649"/>
      <c r="I71" s="649"/>
      <c r="J71" s="649"/>
      <c r="K71" s="649"/>
      <c r="L71" s="649"/>
      <c r="M71" s="649"/>
      <c r="N71" s="649"/>
      <c r="O71" s="649"/>
      <c r="P71" s="649"/>
      <c r="Q71" s="649"/>
      <c r="R71" s="649"/>
      <c r="S71" s="649"/>
      <c r="T71" s="649"/>
      <c r="U71" s="649"/>
      <c r="V71" s="659"/>
      <c r="W71" s="660"/>
    </row>
    <row r="72" spans="1:23" ht="14.4">
      <c r="A72" s="971" t="s">
        <v>967</v>
      </c>
      <c r="B72" s="972"/>
      <c r="C72" s="972"/>
      <c r="D72" s="973"/>
      <c r="E72" s="649">
        <f t="shared" ref="E72:W72" si="1">SUM(E7:E71)</f>
        <v>80262</v>
      </c>
      <c r="F72" s="649">
        <f t="shared" si="1"/>
        <v>7000</v>
      </c>
      <c r="G72" s="649">
        <f t="shared" si="1"/>
        <v>525</v>
      </c>
      <c r="H72" s="649">
        <f t="shared" si="1"/>
        <v>14438</v>
      </c>
      <c r="I72" s="649">
        <f t="shared" si="1"/>
        <v>9210</v>
      </c>
      <c r="J72" s="649">
        <f t="shared" si="1"/>
        <v>50315</v>
      </c>
      <c r="K72" s="649">
        <f t="shared" si="1"/>
        <v>13650</v>
      </c>
      <c r="L72" s="649">
        <f t="shared" si="1"/>
        <v>630</v>
      </c>
      <c r="M72" s="649">
        <f t="shared" si="1"/>
        <v>0</v>
      </c>
      <c r="N72" s="649">
        <f t="shared" si="1"/>
        <v>153300</v>
      </c>
      <c r="O72" s="649">
        <f t="shared" si="1"/>
        <v>-3070</v>
      </c>
      <c r="P72" s="649">
        <f t="shared" si="1"/>
        <v>-50315</v>
      </c>
      <c r="Q72" s="649">
        <f t="shared" si="1"/>
        <v>4115</v>
      </c>
      <c r="R72" s="649">
        <f t="shared" si="1"/>
        <v>14600</v>
      </c>
      <c r="S72" s="649">
        <f t="shared" si="1"/>
        <v>0</v>
      </c>
      <c r="T72" s="649">
        <f t="shared" si="1"/>
        <v>14600</v>
      </c>
      <c r="U72" s="649">
        <f t="shared" si="1"/>
        <v>0</v>
      </c>
      <c r="V72" s="649">
        <f t="shared" si="1"/>
        <v>0</v>
      </c>
      <c r="W72" s="649">
        <f t="shared" si="1"/>
        <v>679953</v>
      </c>
    </row>
  </sheetData>
  <mergeCells count="3">
    <mergeCell ref="A2:W2"/>
    <mergeCell ref="V3:W3"/>
    <mergeCell ref="A72:D72"/>
  </mergeCells>
  <phoneticPr fontId="6"/>
  <printOptions horizontalCentered="1" verticalCentered="1"/>
  <pageMargins left="0.59055118110236227" right="0.59055118110236227" top="0" bottom="0" header="0" footer="0"/>
  <pageSetup paperSize="9" scale="45" orientation="landscape" r:id="rId1"/>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32"/>
  <sheetViews>
    <sheetView showGridLines="0" view="pageBreakPreview" zoomScale="90" zoomScaleNormal="100" zoomScaleSheetLayoutView="90" workbookViewId="0"/>
  </sheetViews>
  <sheetFormatPr defaultColWidth="8.88671875" defaultRowHeight="13.2"/>
  <cols>
    <col min="1" max="1" width="1.88671875" style="1" customWidth="1"/>
    <col min="2" max="3" width="10.88671875" style="1" customWidth="1"/>
    <col min="4" max="5" width="5.88671875" style="1" customWidth="1"/>
    <col min="6" max="6" width="38" style="1" customWidth="1"/>
    <col min="7" max="9" width="12.109375" style="1" customWidth="1"/>
    <col min="10" max="10" width="2" style="1" customWidth="1"/>
    <col min="11" max="15" width="3.88671875" style="1" customWidth="1"/>
    <col min="16" max="16384" width="8.88671875" style="1"/>
  </cols>
  <sheetData>
    <row r="1" spans="1:9" ht="15" customHeight="1">
      <c r="A1" s="527"/>
      <c r="I1" s="2" t="s">
        <v>155</v>
      </c>
    </row>
    <row r="2" spans="1:9" ht="15" customHeight="1">
      <c r="I2" s="2" t="s">
        <v>1110</v>
      </c>
    </row>
    <row r="3" spans="1:9" ht="15" customHeight="1">
      <c r="I3" s="2" t="s">
        <v>323</v>
      </c>
    </row>
    <row r="4" spans="1:9" ht="15" customHeight="1">
      <c r="G4" s="138"/>
      <c r="H4" s="3"/>
      <c r="I4" s="2"/>
    </row>
    <row r="5" spans="1:9" ht="15" customHeight="1"/>
    <row r="6" spans="1:9" ht="29.25" customHeight="1">
      <c r="D6" s="746" t="s">
        <v>164</v>
      </c>
      <c r="E6" s="746"/>
      <c r="F6" s="746"/>
      <c r="G6" s="746"/>
      <c r="H6" s="4"/>
      <c r="I6" s="5"/>
    </row>
    <row r="7" spans="1:9" ht="15" customHeight="1" thickBot="1">
      <c r="D7" s="4"/>
      <c r="E7" s="4"/>
      <c r="F7" s="4"/>
      <c r="G7" s="4"/>
      <c r="H7" s="4"/>
      <c r="I7" s="5"/>
    </row>
    <row r="8" spans="1:9" ht="31.5" customHeight="1" thickBot="1">
      <c r="B8" s="747" t="s">
        <v>159</v>
      </c>
      <c r="C8" s="747"/>
      <c r="D8" s="748"/>
      <c r="E8" s="268" t="s">
        <v>160</v>
      </c>
      <c r="F8" s="269">
        <f>SUM(I20)</f>
        <v>0</v>
      </c>
      <c r="G8" s="6"/>
      <c r="H8" s="94"/>
      <c r="I8" s="188"/>
    </row>
    <row r="9" spans="1:9" ht="31.5" customHeight="1" thickTop="1" thickBot="1">
      <c r="B9" s="747" t="s">
        <v>322</v>
      </c>
      <c r="C9" s="747"/>
      <c r="D9" s="749"/>
      <c r="E9" s="266" t="s">
        <v>160</v>
      </c>
      <c r="F9" s="267">
        <f>SUM(G20)</f>
        <v>0</v>
      </c>
      <c r="G9" s="6"/>
      <c r="H9" s="94"/>
      <c r="I9" s="188"/>
    </row>
    <row r="10" spans="1:9" ht="25.5" customHeight="1" thickTop="1" thickBot="1">
      <c r="D10" s="248"/>
      <c r="E10" s="248" t="s">
        <v>587</v>
      </c>
      <c r="F10" s="248"/>
    </row>
    <row r="11" spans="1:9" s="256" customFormat="1" ht="51" customHeight="1" thickTop="1">
      <c r="B11" s="257" t="s">
        <v>161</v>
      </c>
      <c r="C11" s="258" t="s">
        <v>162</v>
      </c>
      <c r="D11" s="750" t="s">
        <v>430</v>
      </c>
      <c r="E11" s="751"/>
      <c r="F11" s="751"/>
      <c r="G11" s="259" t="s">
        <v>453</v>
      </c>
      <c r="H11" s="260" t="s">
        <v>441</v>
      </c>
      <c r="I11" s="86" t="s">
        <v>454</v>
      </c>
    </row>
    <row r="12" spans="1:9" ht="30" customHeight="1">
      <c r="B12" s="270"/>
      <c r="C12" s="271"/>
      <c r="D12" s="742"/>
      <c r="E12" s="743"/>
      <c r="F12" s="743"/>
      <c r="G12" s="261"/>
      <c r="H12" s="262"/>
      <c r="I12" s="263">
        <f t="shared" ref="I12:I20" si="0">SUM(G12:H12)</f>
        <v>0</v>
      </c>
    </row>
    <row r="13" spans="1:9" ht="30" customHeight="1">
      <c r="B13" s="272"/>
      <c r="C13" s="271"/>
      <c r="D13" s="742"/>
      <c r="E13" s="743"/>
      <c r="F13" s="743"/>
      <c r="G13" s="261"/>
      <c r="H13" s="262"/>
      <c r="I13" s="263">
        <f t="shared" si="0"/>
        <v>0</v>
      </c>
    </row>
    <row r="14" spans="1:9" ht="30" customHeight="1">
      <c r="B14" s="272"/>
      <c r="C14" s="271"/>
      <c r="D14" s="742"/>
      <c r="E14" s="743"/>
      <c r="F14" s="743"/>
      <c r="G14" s="261"/>
      <c r="H14" s="262"/>
      <c r="I14" s="263">
        <f t="shared" si="0"/>
        <v>0</v>
      </c>
    </row>
    <row r="15" spans="1:9" ht="30" customHeight="1">
      <c r="B15" s="272"/>
      <c r="C15" s="271"/>
      <c r="D15" s="742"/>
      <c r="E15" s="743"/>
      <c r="F15" s="743"/>
      <c r="G15" s="261"/>
      <c r="H15" s="262"/>
      <c r="I15" s="263">
        <f t="shared" si="0"/>
        <v>0</v>
      </c>
    </row>
    <row r="16" spans="1:9" ht="30" customHeight="1">
      <c r="B16" s="272"/>
      <c r="C16" s="271"/>
      <c r="D16" s="742"/>
      <c r="E16" s="743"/>
      <c r="F16" s="743"/>
      <c r="G16" s="261"/>
      <c r="H16" s="262"/>
      <c r="I16" s="263">
        <f t="shared" si="0"/>
        <v>0</v>
      </c>
    </row>
    <row r="17" spans="2:9" ht="30" customHeight="1">
      <c r="B17" s="272"/>
      <c r="C17" s="271"/>
      <c r="D17" s="742"/>
      <c r="E17" s="743"/>
      <c r="F17" s="743"/>
      <c r="G17" s="261"/>
      <c r="H17" s="262"/>
      <c r="I17" s="263">
        <f t="shared" si="0"/>
        <v>0</v>
      </c>
    </row>
    <row r="18" spans="2:9" ht="30" customHeight="1">
      <c r="B18" s="272"/>
      <c r="C18" s="271"/>
      <c r="D18" s="742"/>
      <c r="E18" s="743"/>
      <c r="F18" s="743"/>
      <c r="G18" s="261"/>
      <c r="H18" s="262"/>
      <c r="I18" s="263">
        <f t="shared" si="0"/>
        <v>0</v>
      </c>
    </row>
    <row r="19" spans="2:9" ht="30" customHeight="1">
      <c r="B19" s="272"/>
      <c r="C19" s="271"/>
      <c r="D19" s="742"/>
      <c r="E19" s="743"/>
      <c r="F19" s="743"/>
      <c r="G19" s="261"/>
      <c r="H19" s="262"/>
      <c r="I19" s="263">
        <f t="shared" si="0"/>
        <v>0</v>
      </c>
    </row>
    <row r="20" spans="2:9" ht="30" customHeight="1" thickBot="1">
      <c r="B20" s="249"/>
      <c r="C20" s="273" t="s">
        <v>163</v>
      </c>
      <c r="D20" s="744"/>
      <c r="E20" s="745"/>
      <c r="F20" s="745"/>
      <c r="G20" s="264">
        <f>SUM(G12:G19)</f>
        <v>0</v>
      </c>
      <c r="H20" s="265">
        <f>SUM(H12:H19)</f>
        <v>0</v>
      </c>
      <c r="I20" s="263">
        <f t="shared" si="0"/>
        <v>0</v>
      </c>
    </row>
    <row r="21" spans="2:9" ht="15" customHeight="1" thickTop="1"/>
    <row r="22" spans="2:9" ht="15" customHeight="1"/>
    <row r="23" spans="2:9" ht="15" customHeight="1"/>
    <row r="24" spans="2:9" ht="15" customHeight="1"/>
    <row r="25" spans="2:9" ht="15" customHeight="1"/>
    <row r="26" spans="2:9" ht="15" customHeight="1"/>
    <row r="27" spans="2:9" ht="15" customHeight="1"/>
    <row r="28" spans="2:9" ht="15" customHeight="1"/>
    <row r="29" spans="2:9" ht="15" customHeight="1"/>
    <row r="30" spans="2:9" ht="15" customHeight="1"/>
    <row r="31" spans="2:9" ht="15" customHeight="1"/>
    <row r="32" spans="2:9" ht="15" customHeight="1"/>
  </sheetData>
  <mergeCells count="13">
    <mergeCell ref="D12:F12"/>
    <mergeCell ref="D6:G6"/>
    <mergeCell ref="D15:F15"/>
    <mergeCell ref="B8:D8"/>
    <mergeCell ref="B9:D9"/>
    <mergeCell ref="D11:F11"/>
    <mergeCell ref="D13:F13"/>
    <mergeCell ref="D16:F16"/>
    <mergeCell ref="D20:F20"/>
    <mergeCell ref="D19:F19"/>
    <mergeCell ref="D14:F14"/>
    <mergeCell ref="D18:F18"/>
    <mergeCell ref="D17:F17"/>
  </mergeCells>
  <phoneticPr fontId="6"/>
  <pageMargins left="0" right="0" top="0.59055118110236227" bottom="0.62992125984251968" header="0.51181102362204722" footer="0.51181102362204722"/>
  <pageSetup paperSize="9" scale="96" orientation="portrait" r:id="rId1"/>
  <legacy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AB3AAC-594E-4AB6-9B3B-3DB0F6FF84AF}">
  <sheetPr>
    <pageSetUpPr fitToPage="1"/>
  </sheetPr>
  <dimension ref="A1:F43"/>
  <sheetViews>
    <sheetView view="pageBreakPreview" zoomScaleNormal="100" zoomScaleSheetLayoutView="100" workbookViewId="0">
      <selection activeCell="F1" sqref="F1"/>
    </sheetView>
  </sheetViews>
  <sheetFormatPr defaultColWidth="13" defaultRowHeight="13.2"/>
  <cols>
    <col min="1" max="6" width="14.109375" style="9" customWidth="1"/>
    <col min="7" max="16384" width="13" style="9"/>
  </cols>
  <sheetData>
    <row r="1" spans="1:6" ht="21">
      <c r="A1" s="252"/>
      <c r="B1" s="10"/>
      <c r="C1" s="10"/>
      <c r="D1" s="10"/>
      <c r="E1" s="10"/>
      <c r="F1" s="11" t="s">
        <v>1057</v>
      </c>
    </row>
    <row r="2" spans="1:6" ht="21" customHeight="1">
      <c r="A2" s="10"/>
      <c r="B2" s="887" t="s">
        <v>1058</v>
      </c>
      <c r="C2" s="887"/>
      <c r="D2" s="887"/>
      <c r="E2" s="887"/>
      <c r="F2" s="10"/>
    </row>
    <row r="3" spans="1:6" ht="21" customHeight="1">
      <c r="A3" s="10"/>
      <c r="B3" s="10"/>
      <c r="C3" s="68"/>
      <c r="D3" s="68"/>
      <c r="E3" s="10" t="s">
        <v>769</v>
      </c>
      <c r="F3" s="10"/>
    </row>
    <row r="4" spans="1:6" ht="21" customHeight="1">
      <c r="A4" s="10"/>
      <c r="B4" s="10"/>
      <c r="C4" s="10"/>
      <c r="D4" s="10"/>
      <c r="E4" s="10"/>
      <c r="F4" s="11" t="s">
        <v>1059</v>
      </c>
    </row>
    <row r="5" spans="1:6" ht="21" customHeight="1">
      <c r="A5" s="69" t="s">
        <v>79</v>
      </c>
      <c r="B5" s="17" t="s">
        <v>1060</v>
      </c>
      <c r="C5" s="70" t="s">
        <v>4</v>
      </c>
      <c r="D5" s="70" t="s">
        <v>80</v>
      </c>
      <c r="E5" s="70" t="s">
        <v>190</v>
      </c>
      <c r="F5" s="70" t="s">
        <v>196</v>
      </c>
    </row>
    <row r="6" spans="1:6" ht="21" customHeight="1">
      <c r="A6" s="71" t="s">
        <v>770</v>
      </c>
      <c r="B6" s="72"/>
      <c r="C6" s="72"/>
      <c r="D6" s="72"/>
      <c r="E6" s="72"/>
      <c r="F6" s="46">
        <v>0</v>
      </c>
    </row>
    <row r="7" spans="1:6" ht="21" customHeight="1">
      <c r="A7" s="73"/>
      <c r="B7" s="23"/>
      <c r="C7" s="23"/>
      <c r="D7" s="46"/>
      <c r="E7" s="46"/>
      <c r="F7" s="33">
        <f t="shared" ref="F7:F40" si="0">F6+D7-E7</f>
        <v>0</v>
      </c>
    </row>
    <row r="8" spans="1:6" ht="21" customHeight="1">
      <c r="A8" s="73"/>
      <c r="B8" s="23"/>
      <c r="C8" s="23"/>
      <c r="D8" s="46"/>
      <c r="E8" s="46"/>
      <c r="F8" s="33">
        <f t="shared" si="0"/>
        <v>0</v>
      </c>
    </row>
    <row r="9" spans="1:6" ht="21" customHeight="1">
      <c r="A9" s="73"/>
      <c r="B9" s="23"/>
      <c r="C9" s="23"/>
      <c r="D9" s="46"/>
      <c r="E9" s="46"/>
      <c r="F9" s="33">
        <f t="shared" si="0"/>
        <v>0</v>
      </c>
    </row>
    <row r="10" spans="1:6" ht="21" customHeight="1">
      <c r="A10" s="73"/>
      <c r="B10" s="23"/>
      <c r="C10" s="23"/>
      <c r="D10" s="46"/>
      <c r="E10" s="46"/>
      <c r="F10" s="33">
        <f t="shared" si="0"/>
        <v>0</v>
      </c>
    </row>
    <row r="11" spans="1:6" ht="21" customHeight="1">
      <c r="A11" s="73"/>
      <c r="B11" s="23"/>
      <c r="C11" s="23"/>
      <c r="D11" s="46"/>
      <c r="E11" s="46"/>
      <c r="F11" s="33">
        <f t="shared" si="0"/>
        <v>0</v>
      </c>
    </row>
    <row r="12" spans="1:6" ht="21" customHeight="1">
      <c r="A12" s="73"/>
      <c r="B12" s="23"/>
      <c r="C12" s="23"/>
      <c r="D12" s="46"/>
      <c r="E12" s="46"/>
      <c r="F12" s="33">
        <f t="shared" si="0"/>
        <v>0</v>
      </c>
    </row>
    <row r="13" spans="1:6" ht="21" customHeight="1">
      <c r="A13" s="73"/>
      <c r="B13" s="23"/>
      <c r="C13" s="23"/>
      <c r="D13" s="46"/>
      <c r="E13" s="46"/>
      <c r="F13" s="33">
        <f t="shared" si="0"/>
        <v>0</v>
      </c>
    </row>
    <row r="14" spans="1:6" ht="21" customHeight="1">
      <c r="A14" s="73"/>
      <c r="B14" s="23"/>
      <c r="C14" s="23"/>
      <c r="D14" s="46"/>
      <c r="E14" s="46"/>
      <c r="F14" s="33">
        <f t="shared" si="0"/>
        <v>0</v>
      </c>
    </row>
    <row r="15" spans="1:6" ht="21" customHeight="1">
      <c r="A15" s="73"/>
      <c r="B15" s="23"/>
      <c r="C15" s="23"/>
      <c r="D15" s="46"/>
      <c r="E15" s="46"/>
      <c r="F15" s="33">
        <f t="shared" si="0"/>
        <v>0</v>
      </c>
    </row>
    <row r="16" spans="1:6" ht="21" customHeight="1">
      <c r="A16" s="73"/>
      <c r="B16" s="23"/>
      <c r="C16" s="23"/>
      <c r="D16" s="46"/>
      <c r="E16" s="46"/>
      <c r="F16" s="33">
        <f t="shared" si="0"/>
        <v>0</v>
      </c>
    </row>
    <row r="17" spans="1:6" ht="21" customHeight="1">
      <c r="A17" s="73"/>
      <c r="B17" s="23"/>
      <c r="C17" s="23"/>
      <c r="D17" s="46"/>
      <c r="E17" s="46"/>
      <c r="F17" s="33">
        <f t="shared" si="0"/>
        <v>0</v>
      </c>
    </row>
    <row r="18" spans="1:6" ht="21" customHeight="1">
      <c r="A18" s="73"/>
      <c r="B18" s="23"/>
      <c r="C18" s="23"/>
      <c r="D18" s="46"/>
      <c r="E18" s="46"/>
      <c r="F18" s="33">
        <f t="shared" si="0"/>
        <v>0</v>
      </c>
    </row>
    <row r="19" spans="1:6" ht="21" customHeight="1">
      <c r="A19" s="73"/>
      <c r="B19" s="23"/>
      <c r="C19" s="23"/>
      <c r="D19" s="46"/>
      <c r="E19" s="46"/>
      <c r="F19" s="33">
        <f t="shared" si="0"/>
        <v>0</v>
      </c>
    </row>
    <row r="20" spans="1:6" ht="21" customHeight="1">
      <c r="A20" s="73"/>
      <c r="B20" s="23"/>
      <c r="C20" s="23"/>
      <c r="D20" s="46"/>
      <c r="E20" s="46"/>
      <c r="F20" s="33">
        <f t="shared" si="0"/>
        <v>0</v>
      </c>
    </row>
    <row r="21" spans="1:6" ht="21" customHeight="1">
      <c r="A21" s="73"/>
      <c r="B21" s="23"/>
      <c r="C21" s="23"/>
      <c r="D21" s="46"/>
      <c r="E21" s="46"/>
      <c r="F21" s="33">
        <f t="shared" si="0"/>
        <v>0</v>
      </c>
    </row>
    <row r="22" spans="1:6" ht="21" customHeight="1">
      <c r="A22" s="73"/>
      <c r="B22" s="23"/>
      <c r="C22" s="23"/>
      <c r="D22" s="46"/>
      <c r="E22" s="46"/>
      <c r="F22" s="33">
        <f t="shared" si="0"/>
        <v>0</v>
      </c>
    </row>
    <row r="23" spans="1:6" ht="21" customHeight="1">
      <c r="A23" s="73"/>
      <c r="B23" s="23"/>
      <c r="C23" s="23"/>
      <c r="D23" s="46"/>
      <c r="E23" s="46"/>
      <c r="F23" s="33">
        <f t="shared" si="0"/>
        <v>0</v>
      </c>
    </row>
    <row r="24" spans="1:6" ht="21" customHeight="1">
      <c r="A24" s="73"/>
      <c r="B24" s="23"/>
      <c r="C24" s="23"/>
      <c r="D24" s="46"/>
      <c r="E24" s="46"/>
      <c r="F24" s="33">
        <f t="shared" si="0"/>
        <v>0</v>
      </c>
    </row>
    <row r="25" spans="1:6" ht="21" customHeight="1">
      <c r="A25" s="73"/>
      <c r="B25" s="23"/>
      <c r="C25" s="23"/>
      <c r="D25" s="46"/>
      <c r="E25" s="46"/>
      <c r="F25" s="33">
        <f t="shared" si="0"/>
        <v>0</v>
      </c>
    </row>
    <row r="26" spans="1:6" ht="21" customHeight="1">
      <c r="A26" s="73"/>
      <c r="B26" s="23"/>
      <c r="C26" s="23"/>
      <c r="D26" s="46"/>
      <c r="E26" s="46"/>
      <c r="F26" s="33">
        <f t="shared" si="0"/>
        <v>0</v>
      </c>
    </row>
    <row r="27" spans="1:6" ht="21" customHeight="1">
      <c r="A27" s="73"/>
      <c r="B27" s="23"/>
      <c r="C27" s="23"/>
      <c r="D27" s="46"/>
      <c r="E27" s="46"/>
      <c r="F27" s="33">
        <f t="shared" si="0"/>
        <v>0</v>
      </c>
    </row>
    <row r="28" spans="1:6" ht="21" customHeight="1">
      <c r="A28" s="73"/>
      <c r="B28" s="23"/>
      <c r="C28" s="23"/>
      <c r="D28" s="46"/>
      <c r="E28" s="46"/>
      <c r="F28" s="33">
        <f t="shared" si="0"/>
        <v>0</v>
      </c>
    </row>
    <row r="29" spans="1:6" ht="21" customHeight="1">
      <c r="A29" s="73"/>
      <c r="B29" s="23"/>
      <c r="C29" s="23"/>
      <c r="D29" s="46"/>
      <c r="E29" s="46"/>
      <c r="F29" s="33">
        <f t="shared" si="0"/>
        <v>0</v>
      </c>
    </row>
    <row r="30" spans="1:6" ht="21" customHeight="1">
      <c r="A30" s="73"/>
      <c r="B30" s="23"/>
      <c r="C30" s="23"/>
      <c r="D30" s="46"/>
      <c r="E30" s="46"/>
      <c r="F30" s="33">
        <f t="shared" si="0"/>
        <v>0</v>
      </c>
    </row>
    <row r="31" spans="1:6" ht="21" customHeight="1">
      <c r="A31" s="73"/>
      <c r="B31" s="23"/>
      <c r="C31" s="23"/>
      <c r="D31" s="46"/>
      <c r="E31" s="46"/>
      <c r="F31" s="33">
        <f t="shared" si="0"/>
        <v>0</v>
      </c>
    </row>
    <row r="32" spans="1:6" ht="21" customHeight="1">
      <c r="A32" s="73"/>
      <c r="B32" s="23"/>
      <c r="C32" s="23"/>
      <c r="D32" s="46"/>
      <c r="E32" s="46"/>
      <c r="F32" s="33">
        <f t="shared" si="0"/>
        <v>0</v>
      </c>
    </row>
    <row r="33" spans="1:6" ht="21" customHeight="1">
      <c r="A33" s="73"/>
      <c r="B33" s="23"/>
      <c r="C33" s="23"/>
      <c r="D33" s="46"/>
      <c r="E33" s="46"/>
      <c r="F33" s="33">
        <f t="shared" si="0"/>
        <v>0</v>
      </c>
    </row>
    <row r="34" spans="1:6" ht="21" customHeight="1">
      <c r="A34" s="73"/>
      <c r="B34" s="23"/>
      <c r="C34" s="23"/>
      <c r="D34" s="46"/>
      <c r="E34" s="46"/>
      <c r="F34" s="33">
        <f t="shared" si="0"/>
        <v>0</v>
      </c>
    </row>
    <row r="35" spans="1:6" ht="21" customHeight="1">
      <c r="A35" s="73"/>
      <c r="B35" s="23"/>
      <c r="C35" s="23"/>
      <c r="D35" s="46"/>
      <c r="E35" s="46"/>
      <c r="F35" s="33">
        <f t="shared" si="0"/>
        <v>0</v>
      </c>
    </row>
    <row r="36" spans="1:6" ht="21" customHeight="1">
      <c r="A36" s="73"/>
      <c r="B36" s="23"/>
      <c r="C36" s="23"/>
      <c r="D36" s="46"/>
      <c r="E36" s="46"/>
      <c r="F36" s="33">
        <f t="shared" si="0"/>
        <v>0</v>
      </c>
    </row>
    <row r="37" spans="1:6" ht="21" customHeight="1">
      <c r="A37" s="73"/>
      <c r="B37" s="23"/>
      <c r="C37" s="23"/>
      <c r="D37" s="46"/>
      <c r="E37" s="46"/>
      <c r="F37" s="33">
        <f t="shared" si="0"/>
        <v>0</v>
      </c>
    </row>
    <row r="38" spans="1:6" ht="21" customHeight="1">
      <c r="A38" s="73"/>
      <c r="B38" s="23"/>
      <c r="C38" s="23"/>
      <c r="D38" s="46"/>
      <c r="E38" s="46"/>
      <c r="F38" s="33">
        <f t="shared" si="0"/>
        <v>0</v>
      </c>
    </row>
    <row r="39" spans="1:6" ht="21" customHeight="1">
      <c r="A39" s="73"/>
      <c r="B39" s="23"/>
      <c r="C39" s="23"/>
      <c r="D39" s="46"/>
      <c r="E39" s="46"/>
      <c r="F39" s="33">
        <f t="shared" si="0"/>
        <v>0</v>
      </c>
    </row>
    <row r="40" spans="1:6" ht="21" customHeight="1">
      <c r="A40" s="73"/>
      <c r="B40" s="23"/>
      <c r="C40" s="23"/>
      <c r="D40" s="46"/>
      <c r="E40" s="46"/>
      <c r="F40" s="33">
        <f t="shared" si="0"/>
        <v>0</v>
      </c>
    </row>
    <row r="41" spans="1:6" ht="21" customHeight="1">
      <c r="A41" s="71" t="s">
        <v>78</v>
      </c>
      <c r="B41" s="72"/>
      <c r="C41" s="72"/>
      <c r="D41" s="33">
        <f>SUM(D7:D40)</f>
        <v>0</v>
      </c>
      <c r="E41" s="33">
        <f>SUM(E7:E40)</f>
        <v>0</v>
      </c>
      <c r="F41" s="33">
        <f>F40</f>
        <v>0</v>
      </c>
    </row>
    <row r="42" spans="1:6">
      <c r="A42" s="68"/>
      <c r="B42" s="68"/>
      <c r="C42" s="68"/>
      <c r="D42" s="10"/>
      <c r="E42" s="10"/>
      <c r="F42" s="10"/>
    </row>
    <row r="43" spans="1:6">
      <c r="A43" s="10" t="s">
        <v>1061</v>
      </c>
      <c r="B43" s="10"/>
      <c r="C43" s="10"/>
      <c r="D43" s="10"/>
      <c r="E43" s="10"/>
      <c r="F43" s="10"/>
    </row>
  </sheetData>
  <mergeCells count="1">
    <mergeCell ref="B2:E2"/>
  </mergeCells>
  <phoneticPr fontId="6"/>
  <printOptions horizontalCentered="1"/>
  <pageMargins left="0.78740157480314965" right="0.78740157480314965" top="0.98425196850393704" bottom="0.98425196850393704" header="0.51181102362204722" footer="0.51181102362204722"/>
  <pageSetup paperSize="9" scale="84"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F0F6E0-2EFC-4BC6-89B0-0A0A7E4566CB}">
  <sheetPr>
    <pageSetUpPr fitToPage="1"/>
  </sheetPr>
  <dimension ref="A1:F43"/>
  <sheetViews>
    <sheetView view="pageBreakPreview" zoomScaleNormal="100" zoomScaleSheetLayoutView="100" workbookViewId="0">
      <selection activeCell="F1" sqref="F1"/>
    </sheetView>
  </sheetViews>
  <sheetFormatPr defaultColWidth="13" defaultRowHeight="13.2"/>
  <cols>
    <col min="1" max="2" width="14.109375" style="663" customWidth="1"/>
    <col min="3" max="3" width="17.44140625" style="663" customWidth="1"/>
    <col min="4" max="6" width="14.109375" style="663" customWidth="1"/>
    <col min="7" max="16384" width="13" style="663"/>
  </cols>
  <sheetData>
    <row r="1" spans="1:6" ht="21">
      <c r="A1" s="661"/>
      <c r="B1" s="662"/>
      <c r="C1" s="662"/>
      <c r="D1" s="662"/>
      <c r="E1" s="662"/>
      <c r="F1" s="11" t="s">
        <v>1057</v>
      </c>
    </row>
    <row r="2" spans="1:6" ht="16.5" customHeight="1">
      <c r="A2" s="974" t="s">
        <v>1062</v>
      </c>
      <c r="B2" s="974"/>
      <c r="C2" s="974"/>
      <c r="D2" s="974"/>
      <c r="E2" s="974"/>
      <c r="F2" s="974"/>
    </row>
    <row r="3" spans="1:6" ht="17.25" customHeight="1">
      <c r="A3" s="662"/>
      <c r="B3" s="662"/>
      <c r="C3" s="664"/>
      <c r="D3" s="664"/>
      <c r="E3" s="662" t="s">
        <v>1063</v>
      </c>
      <c r="F3" s="662"/>
    </row>
    <row r="4" spans="1:6" ht="17.25" customHeight="1">
      <c r="A4" s="662"/>
      <c r="B4" s="662"/>
      <c r="C4" s="662"/>
      <c r="D4" s="662"/>
      <c r="E4" s="975" t="s">
        <v>1064</v>
      </c>
      <c r="F4" s="975"/>
    </row>
    <row r="5" spans="1:6" ht="21" customHeight="1">
      <c r="A5" s="665" t="s">
        <v>79</v>
      </c>
      <c r="B5" s="666" t="s">
        <v>1060</v>
      </c>
      <c r="C5" s="667" t="s">
        <v>4</v>
      </c>
      <c r="D5" s="667" t="s">
        <v>80</v>
      </c>
      <c r="E5" s="667" t="s">
        <v>190</v>
      </c>
      <c r="F5" s="667" t="s">
        <v>196</v>
      </c>
    </row>
    <row r="6" spans="1:6" ht="21" customHeight="1">
      <c r="A6" s="668" t="s">
        <v>770</v>
      </c>
      <c r="B6" s="669"/>
      <c r="C6" s="669"/>
      <c r="D6" s="669"/>
      <c r="E6" s="669"/>
      <c r="F6" s="131">
        <v>296898</v>
      </c>
    </row>
    <row r="7" spans="1:6" ht="21" customHeight="1">
      <c r="A7" s="670">
        <v>40950</v>
      </c>
      <c r="B7" s="671"/>
      <c r="C7" s="672" t="s">
        <v>1065</v>
      </c>
      <c r="D7" s="131"/>
      <c r="E7" s="131">
        <v>14438</v>
      </c>
      <c r="F7" s="673">
        <f t="shared" ref="F7:F40" si="0">F6+D7-E7</f>
        <v>282460</v>
      </c>
    </row>
    <row r="8" spans="1:6" ht="21" customHeight="1">
      <c r="A8" s="670">
        <v>40959</v>
      </c>
      <c r="B8" s="671"/>
      <c r="C8" s="672" t="s">
        <v>1024</v>
      </c>
      <c r="D8" s="131">
        <v>3</v>
      </c>
      <c r="E8" s="131"/>
      <c r="F8" s="673">
        <f t="shared" si="0"/>
        <v>282463</v>
      </c>
    </row>
    <row r="9" spans="1:6" ht="21" customHeight="1">
      <c r="A9" s="670">
        <v>40959</v>
      </c>
      <c r="B9" s="671"/>
      <c r="C9" s="672" t="s">
        <v>1066</v>
      </c>
      <c r="D9" s="131"/>
      <c r="E9" s="131">
        <v>13650</v>
      </c>
      <c r="F9" s="673">
        <f t="shared" si="0"/>
        <v>268813</v>
      </c>
    </row>
    <row r="10" spans="1:6" ht="21" customHeight="1">
      <c r="A10" s="670">
        <v>40959</v>
      </c>
      <c r="B10" s="671"/>
      <c r="C10" s="672" t="s">
        <v>1067</v>
      </c>
      <c r="D10" s="131"/>
      <c r="E10" s="131">
        <v>630</v>
      </c>
      <c r="F10" s="673">
        <f t="shared" si="0"/>
        <v>268183</v>
      </c>
    </row>
    <row r="11" spans="1:6" ht="21" customHeight="1">
      <c r="A11" s="670">
        <v>40971</v>
      </c>
      <c r="B11" s="671"/>
      <c r="C11" s="672" t="s">
        <v>1068</v>
      </c>
      <c r="D11" s="131">
        <v>15000</v>
      </c>
      <c r="E11" s="131"/>
      <c r="F11" s="673">
        <f t="shared" si="0"/>
        <v>283183</v>
      </c>
    </row>
    <row r="12" spans="1:6" ht="21" customHeight="1">
      <c r="A12" s="670">
        <v>40971</v>
      </c>
      <c r="B12" s="671"/>
      <c r="C12" s="672" t="s">
        <v>1069</v>
      </c>
      <c r="D12" s="131">
        <v>15000</v>
      </c>
      <c r="E12" s="131"/>
      <c r="F12" s="673">
        <f t="shared" si="0"/>
        <v>298183</v>
      </c>
    </row>
    <row r="13" spans="1:6" ht="21" customHeight="1">
      <c r="A13" s="670">
        <v>40971</v>
      </c>
      <c r="B13" s="671"/>
      <c r="C13" s="672" t="s">
        <v>1070</v>
      </c>
      <c r="D13" s="131">
        <v>15000</v>
      </c>
      <c r="E13" s="131"/>
      <c r="F13" s="673">
        <f t="shared" si="0"/>
        <v>313183</v>
      </c>
    </row>
    <row r="14" spans="1:6" ht="21" customHeight="1">
      <c r="A14" s="670">
        <v>41013</v>
      </c>
      <c r="B14" s="671"/>
      <c r="C14" s="672" t="s">
        <v>1071</v>
      </c>
      <c r="D14" s="131">
        <v>15000</v>
      </c>
      <c r="E14" s="131"/>
      <c r="F14" s="673">
        <f t="shared" si="0"/>
        <v>328183</v>
      </c>
    </row>
    <row r="15" spans="1:6" ht="21" customHeight="1">
      <c r="A15" s="670">
        <v>41014</v>
      </c>
      <c r="B15" s="671"/>
      <c r="C15" s="672" t="s">
        <v>1072</v>
      </c>
      <c r="D15" s="131">
        <v>15000</v>
      </c>
      <c r="E15" s="131"/>
      <c r="F15" s="673">
        <f t="shared" si="0"/>
        <v>343183</v>
      </c>
    </row>
    <row r="16" spans="1:6" ht="21" customHeight="1">
      <c r="A16" s="670">
        <v>41076</v>
      </c>
      <c r="B16" s="671"/>
      <c r="C16" s="672" t="s">
        <v>1073</v>
      </c>
      <c r="D16" s="131"/>
      <c r="E16" s="131">
        <v>7300</v>
      </c>
      <c r="F16" s="673">
        <f t="shared" si="0"/>
        <v>335883</v>
      </c>
    </row>
    <row r="17" spans="1:6" ht="21" customHeight="1">
      <c r="A17" s="670">
        <v>41076</v>
      </c>
      <c r="B17" s="671"/>
      <c r="C17" s="672" t="s">
        <v>1074</v>
      </c>
      <c r="D17" s="131"/>
      <c r="E17" s="131">
        <v>7300</v>
      </c>
      <c r="F17" s="673">
        <f t="shared" si="0"/>
        <v>328583</v>
      </c>
    </row>
    <row r="18" spans="1:6" ht="21" customHeight="1">
      <c r="A18" s="670">
        <v>41076</v>
      </c>
      <c r="B18" s="671"/>
      <c r="C18" s="672" t="s">
        <v>1075</v>
      </c>
      <c r="D18" s="131"/>
      <c r="E18" s="131">
        <v>7300</v>
      </c>
      <c r="F18" s="673">
        <f t="shared" si="0"/>
        <v>321283</v>
      </c>
    </row>
    <row r="19" spans="1:6" ht="21" customHeight="1">
      <c r="A19" s="670">
        <v>41076</v>
      </c>
      <c r="B19" s="671"/>
      <c r="C19" s="672" t="s">
        <v>1076</v>
      </c>
      <c r="D19" s="131"/>
      <c r="E19" s="131">
        <v>7300</v>
      </c>
      <c r="F19" s="673">
        <f t="shared" si="0"/>
        <v>313983</v>
      </c>
    </row>
    <row r="20" spans="1:6" ht="21" customHeight="1">
      <c r="A20" s="670">
        <v>41076</v>
      </c>
      <c r="B20" s="671"/>
      <c r="C20" s="672" t="s">
        <v>1077</v>
      </c>
      <c r="D20" s="131"/>
      <c r="E20" s="131">
        <v>7300</v>
      </c>
      <c r="F20" s="673">
        <f t="shared" si="0"/>
        <v>306683</v>
      </c>
    </row>
    <row r="21" spans="1:6" ht="21" customHeight="1">
      <c r="A21" s="670">
        <v>41076</v>
      </c>
      <c r="B21" s="671"/>
      <c r="C21" s="672" t="s">
        <v>1078</v>
      </c>
      <c r="D21" s="131"/>
      <c r="E21" s="131">
        <v>7300</v>
      </c>
      <c r="F21" s="673">
        <f t="shared" si="0"/>
        <v>299383</v>
      </c>
    </row>
    <row r="22" spans="1:6" ht="21" customHeight="1">
      <c r="A22" s="670">
        <v>41076</v>
      </c>
      <c r="B22" s="671"/>
      <c r="C22" s="672" t="s">
        <v>1079</v>
      </c>
      <c r="D22" s="131"/>
      <c r="E22" s="131">
        <v>7300</v>
      </c>
      <c r="F22" s="673">
        <f t="shared" si="0"/>
        <v>292083</v>
      </c>
    </row>
    <row r="23" spans="1:6" ht="21" customHeight="1">
      <c r="A23" s="670">
        <v>41076</v>
      </c>
      <c r="B23" s="671"/>
      <c r="C23" s="672" t="s">
        <v>1080</v>
      </c>
      <c r="D23" s="131"/>
      <c r="E23" s="131">
        <v>7300</v>
      </c>
      <c r="F23" s="673">
        <f t="shared" si="0"/>
        <v>284783</v>
      </c>
    </row>
    <row r="24" spans="1:6" ht="21" customHeight="1">
      <c r="A24" s="670">
        <v>41076</v>
      </c>
      <c r="B24" s="671"/>
      <c r="C24" s="672" t="s">
        <v>1081</v>
      </c>
      <c r="D24" s="131"/>
      <c r="E24" s="131">
        <v>7300</v>
      </c>
      <c r="F24" s="673">
        <f t="shared" si="0"/>
        <v>277483</v>
      </c>
    </row>
    <row r="25" spans="1:6" ht="21" customHeight="1">
      <c r="A25" s="670">
        <v>41076</v>
      </c>
      <c r="B25" s="671"/>
      <c r="C25" s="672" t="s">
        <v>1082</v>
      </c>
      <c r="D25" s="131"/>
      <c r="E25" s="131">
        <v>7300</v>
      </c>
      <c r="F25" s="673">
        <f t="shared" si="0"/>
        <v>270183</v>
      </c>
    </row>
    <row r="26" spans="1:6" ht="21" customHeight="1">
      <c r="A26" s="670">
        <v>41076</v>
      </c>
      <c r="B26" s="671"/>
      <c r="C26" s="672" t="s">
        <v>1083</v>
      </c>
      <c r="D26" s="131"/>
      <c r="E26" s="131">
        <v>7300</v>
      </c>
      <c r="F26" s="673">
        <f t="shared" si="0"/>
        <v>262883</v>
      </c>
    </row>
    <row r="27" spans="1:6" ht="21" customHeight="1">
      <c r="A27" s="670">
        <v>41076</v>
      </c>
      <c r="B27" s="671"/>
      <c r="C27" s="672" t="s">
        <v>1084</v>
      </c>
      <c r="D27" s="131"/>
      <c r="E27" s="131">
        <v>7300</v>
      </c>
      <c r="F27" s="673">
        <f t="shared" si="0"/>
        <v>255583</v>
      </c>
    </row>
    <row r="28" spans="1:6" ht="21" customHeight="1">
      <c r="A28" s="670">
        <v>41076</v>
      </c>
      <c r="B28" s="671"/>
      <c r="C28" s="672" t="s">
        <v>1085</v>
      </c>
      <c r="D28" s="131"/>
      <c r="E28" s="131">
        <v>7300</v>
      </c>
      <c r="F28" s="673">
        <f t="shared" si="0"/>
        <v>248283</v>
      </c>
    </row>
    <row r="29" spans="1:6" ht="21" customHeight="1">
      <c r="A29" s="670">
        <v>41076</v>
      </c>
      <c r="B29" s="671"/>
      <c r="C29" s="672" t="s">
        <v>1086</v>
      </c>
      <c r="D29" s="131"/>
      <c r="E29" s="131">
        <v>7300</v>
      </c>
      <c r="F29" s="673">
        <f t="shared" si="0"/>
        <v>240983</v>
      </c>
    </row>
    <row r="30" spans="1:6" ht="21" customHeight="1">
      <c r="A30" s="670">
        <v>41076</v>
      </c>
      <c r="B30" s="671"/>
      <c r="C30" s="672" t="s">
        <v>1087</v>
      </c>
      <c r="D30" s="131"/>
      <c r="E30" s="131">
        <v>7300</v>
      </c>
      <c r="F30" s="673">
        <f t="shared" si="0"/>
        <v>233683</v>
      </c>
    </row>
    <row r="31" spans="1:6" ht="21" customHeight="1">
      <c r="A31" s="670">
        <v>41076</v>
      </c>
      <c r="B31" s="671"/>
      <c r="C31" s="672" t="s">
        <v>1088</v>
      </c>
      <c r="D31" s="131"/>
      <c r="E31" s="131">
        <v>7300</v>
      </c>
      <c r="F31" s="673">
        <f t="shared" si="0"/>
        <v>226383</v>
      </c>
    </row>
    <row r="32" spans="1:6" ht="21" customHeight="1">
      <c r="A32" s="670">
        <v>41076</v>
      </c>
      <c r="B32" s="671"/>
      <c r="C32" s="674" t="s">
        <v>1089</v>
      </c>
      <c r="D32" s="131"/>
      <c r="E32" s="131">
        <v>7300</v>
      </c>
      <c r="F32" s="673">
        <f t="shared" si="0"/>
        <v>219083</v>
      </c>
    </row>
    <row r="33" spans="1:6" ht="21" customHeight="1">
      <c r="A33" s="670">
        <v>41076</v>
      </c>
      <c r="B33" s="671"/>
      <c r="C33" s="672" t="s">
        <v>1090</v>
      </c>
      <c r="D33" s="131"/>
      <c r="E33" s="131">
        <v>7300</v>
      </c>
      <c r="F33" s="673">
        <f t="shared" si="0"/>
        <v>211783</v>
      </c>
    </row>
    <row r="34" spans="1:6" ht="21" customHeight="1">
      <c r="A34" s="670">
        <v>41077</v>
      </c>
      <c r="B34" s="671"/>
      <c r="C34" s="672" t="s">
        <v>1091</v>
      </c>
      <c r="D34" s="131"/>
      <c r="E34" s="131">
        <v>7300</v>
      </c>
      <c r="F34" s="673">
        <f t="shared" si="0"/>
        <v>204483</v>
      </c>
    </row>
    <row r="35" spans="1:6" ht="21" customHeight="1">
      <c r="A35" s="670">
        <v>41077</v>
      </c>
      <c r="B35" s="671"/>
      <c r="C35" s="672" t="s">
        <v>1092</v>
      </c>
      <c r="D35" s="131"/>
      <c r="E35" s="131">
        <v>7300</v>
      </c>
      <c r="F35" s="673">
        <f t="shared" si="0"/>
        <v>197183</v>
      </c>
    </row>
    <row r="36" spans="1:6" ht="21" customHeight="1">
      <c r="A36" s="670">
        <v>41077</v>
      </c>
      <c r="B36" s="671"/>
      <c r="C36" s="672" t="s">
        <v>1093</v>
      </c>
      <c r="D36" s="131">
        <v>3070</v>
      </c>
      <c r="E36" s="131"/>
      <c r="F36" s="673">
        <f t="shared" si="0"/>
        <v>200253</v>
      </c>
    </row>
    <row r="37" spans="1:6" ht="21" customHeight="1">
      <c r="A37" s="670">
        <v>41078</v>
      </c>
      <c r="B37" s="671"/>
      <c r="C37" s="672" t="s">
        <v>1094</v>
      </c>
      <c r="D37" s="131"/>
      <c r="E37" s="131">
        <v>7300</v>
      </c>
      <c r="F37" s="673">
        <f t="shared" si="0"/>
        <v>192953</v>
      </c>
    </row>
    <row r="38" spans="1:6" ht="21" customHeight="1">
      <c r="A38" s="670"/>
      <c r="B38" s="671"/>
      <c r="C38" s="672"/>
      <c r="D38" s="131"/>
      <c r="E38" s="131"/>
      <c r="F38" s="673">
        <f t="shared" si="0"/>
        <v>192953</v>
      </c>
    </row>
    <row r="39" spans="1:6" ht="21" customHeight="1">
      <c r="A39" s="670"/>
      <c r="B39" s="671"/>
      <c r="C39" s="672"/>
      <c r="D39" s="131"/>
      <c r="E39" s="131"/>
      <c r="F39" s="673">
        <f t="shared" si="0"/>
        <v>192953</v>
      </c>
    </row>
    <row r="40" spans="1:6" ht="21" customHeight="1">
      <c r="A40" s="670"/>
      <c r="B40" s="671"/>
      <c r="C40" s="672"/>
      <c r="D40" s="131"/>
      <c r="E40" s="131"/>
      <c r="F40" s="673">
        <f t="shared" si="0"/>
        <v>192953</v>
      </c>
    </row>
    <row r="41" spans="1:6" ht="21" customHeight="1">
      <c r="A41" s="668" t="s">
        <v>78</v>
      </c>
      <c r="B41" s="669"/>
      <c r="C41" s="669"/>
      <c r="D41" s="673">
        <f>SUM(D7:D40)</f>
        <v>78073</v>
      </c>
      <c r="E41" s="673">
        <f>SUM(E7:E40)</f>
        <v>182018</v>
      </c>
      <c r="F41" s="673">
        <f>F40</f>
        <v>192953</v>
      </c>
    </row>
    <row r="42" spans="1:6" ht="3.75" customHeight="1">
      <c r="A42" s="664"/>
      <c r="B42" s="664"/>
      <c r="C42" s="664"/>
      <c r="D42" s="662"/>
      <c r="E42" s="662"/>
      <c r="F42" s="662"/>
    </row>
    <row r="43" spans="1:6">
      <c r="A43" s="662" t="s">
        <v>1061</v>
      </c>
      <c r="B43" s="662"/>
      <c r="C43" s="662"/>
      <c r="D43" s="662"/>
      <c r="E43" s="662"/>
      <c r="F43" s="662"/>
    </row>
  </sheetData>
  <mergeCells count="2">
    <mergeCell ref="A2:F2"/>
    <mergeCell ref="E4:F4"/>
  </mergeCells>
  <phoneticPr fontId="6"/>
  <printOptions horizontalCentered="1" verticalCentered="1"/>
  <pageMargins left="0.78740157480314965" right="0.78740157480314965" top="0.98425196850393704" bottom="0.98425196850393704" header="0.51181102362204722" footer="0.51181102362204722"/>
  <pageSetup paperSize="9" scale="87" orientation="portrait" r:id="rId1"/>
  <headerFooter alignWithMargins="0"/>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88B1A-87C3-4F85-A7B2-7CBA0621FE96}">
  <sheetPr>
    <pageSetUpPr fitToPage="1"/>
  </sheetPr>
  <dimension ref="A1:K32"/>
  <sheetViews>
    <sheetView view="pageBreakPreview" topLeftCell="C1" zoomScale="85" zoomScaleNormal="100" zoomScaleSheetLayoutView="85" workbookViewId="0">
      <selection activeCell="G14" sqref="G14"/>
    </sheetView>
  </sheetViews>
  <sheetFormatPr defaultColWidth="20.44140625" defaultRowHeight="30.75" customHeight="1"/>
  <cols>
    <col min="1" max="1" width="4.109375" style="154" bestFit="1" customWidth="1"/>
    <col min="2" max="2" width="18.6640625" style="154" customWidth="1"/>
    <col min="3" max="3" width="13.88671875" style="154" bestFit="1" customWidth="1"/>
    <col min="4" max="4" width="6.109375" style="154" customWidth="1"/>
    <col min="5" max="5" width="13.88671875" style="154" customWidth="1"/>
    <col min="6" max="6" width="13.88671875" style="155" customWidth="1"/>
    <col min="7" max="7" width="59" style="155" customWidth="1"/>
    <col min="8" max="8" width="45.88671875" style="154" customWidth="1"/>
    <col min="9" max="9" width="17.109375" style="154" customWidth="1"/>
    <col min="10" max="10" width="20.6640625" style="156" customWidth="1"/>
    <col min="11" max="11" width="33.44140625" style="154" customWidth="1"/>
    <col min="12" max="254" width="13" style="154" customWidth="1"/>
    <col min="255" max="255" width="6" style="154" bestFit="1" customWidth="1"/>
    <col min="256" max="256" width="6.109375" style="154" customWidth="1"/>
    <col min="257" max="16384" width="20.44140625" style="154"/>
  </cols>
  <sheetData>
    <row r="1" spans="1:11" s="166" customFormat="1" ht="30.75" customHeight="1">
      <c r="A1" s="166" t="s">
        <v>431</v>
      </c>
      <c r="F1" s="375"/>
      <c r="G1" s="375"/>
      <c r="J1" s="376"/>
      <c r="K1" s="377" t="s">
        <v>945</v>
      </c>
    </row>
    <row r="2" spans="1:11" s="166" customFormat="1" ht="30.75" customHeight="1">
      <c r="A2" s="166" t="s">
        <v>1146</v>
      </c>
      <c r="C2" s="378"/>
      <c r="D2" s="378"/>
      <c r="E2" s="378"/>
      <c r="F2" s="378"/>
      <c r="G2" s="378"/>
      <c r="J2" s="376" t="s">
        <v>410</v>
      </c>
      <c r="K2" s="379" t="s">
        <v>300</v>
      </c>
    </row>
    <row r="3" spans="1:11" s="166" customFormat="1" ht="30.75" customHeight="1">
      <c r="A3" s="378"/>
      <c r="C3" s="378"/>
      <c r="D3" s="378"/>
      <c r="E3" s="378"/>
      <c r="F3" s="378"/>
      <c r="G3" s="378"/>
      <c r="J3" s="380" t="s">
        <v>409</v>
      </c>
      <c r="K3" s="381"/>
    </row>
    <row r="4" spans="1:11" s="166" customFormat="1" ht="30.75" customHeight="1">
      <c r="A4" s="378"/>
      <c r="C4" s="378"/>
      <c r="D4" s="378"/>
      <c r="E4" s="378"/>
      <c r="F4" s="378"/>
      <c r="G4" s="378"/>
      <c r="J4" s="1026" t="s">
        <v>1147</v>
      </c>
      <c r="K4" s="1027"/>
    </row>
    <row r="5" spans="1:11" s="166" customFormat="1" ht="30.75" customHeight="1">
      <c r="A5" s="378"/>
      <c r="C5" s="378"/>
      <c r="D5" s="378"/>
      <c r="E5" s="378"/>
      <c r="F5" s="378"/>
      <c r="G5" s="378"/>
      <c r="J5" s="1028" t="s">
        <v>1148</v>
      </c>
      <c r="K5" s="1029"/>
    </row>
    <row r="6" spans="1:11" ht="30.75" customHeight="1" thickBot="1">
      <c r="A6" s="157"/>
      <c r="B6" s="158" t="s">
        <v>1128</v>
      </c>
      <c r="C6" s="976" t="s">
        <v>408</v>
      </c>
      <c r="D6" s="976"/>
      <c r="E6" s="1030"/>
      <c r="F6" s="976"/>
      <c r="G6" s="158" t="s">
        <v>407</v>
      </c>
      <c r="H6" s="159"/>
      <c r="J6" s="160" t="s">
        <v>406</v>
      </c>
    </row>
    <row r="7" spans="1:11" s="164" customFormat="1" ht="30.75" customHeight="1" thickBot="1">
      <c r="A7" s="161" t="s">
        <v>62</v>
      </c>
      <c r="B7" s="162" t="s">
        <v>192</v>
      </c>
      <c r="C7" s="162" t="s">
        <v>193</v>
      </c>
      <c r="D7" s="701" t="s">
        <v>255</v>
      </c>
      <c r="E7" s="1031" t="s">
        <v>1149</v>
      </c>
      <c r="F7" s="1032" t="s">
        <v>256</v>
      </c>
      <c r="G7" s="162" t="s">
        <v>399</v>
      </c>
      <c r="H7" s="163" t="s">
        <v>301</v>
      </c>
      <c r="I7" s="163" t="s">
        <v>802</v>
      </c>
      <c r="J7" s="1033" t="s">
        <v>805</v>
      </c>
      <c r="K7" s="162" t="s">
        <v>810</v>
      </c>
    </row>
    <row r="8" spans="1:11" ht="30.75" customHeight="1">
      <c r="A8" s="1034">
        <v>1</v>
      </c>
      <c r="B8" s="1035"/>
      <c r="C8" s="1035"/>
      <c r="D8" s="1036"/>
      <c r="E8" s="1037"/>
      <c r="F8" s="1038"/>
      <c r="G8" s="1035"/>
      <c r="H8" s="1039"/>
      <c r="I8" s="1040"/>
      <c r="J8" s="1040"/>
      <c r="K8" s="1041"/>
    </row>
    <row r="9" spans="1:11" ht="30.75" customHeight="1">
      <c r="A9" s="1034">
        <v>2</v>
      </c>
      <c r="B9" s="1035"/>
      <c r="C9" s="1035"/>
      <c r="D9" s="1036"/>
      <c r="E9" s="1042"/>
      <c r="F9" s="1038"/>
      <c r="G9" s="1039"/>
      <c r="H9" s="1039"/>
      <c r="I9" s="1040"/>
      <c r="J9" s="1040"/>
      <c r="K9" s="1035"/>
    </row>
    <row r="10" spans="1:11" ht="30.75" customHeight="1">
      <c r="A10" s="1034">
        <v>3</v>
      </c>
      <c r="B10" s="1035"/>
      <c r="C10" s="1035"/>
      <c r="D10" s="1036"/>
      <c r="E10" s="1042"/>
      <c r="F10" s="1038"/>
      <c r="G10" s="1039"/>
      <c r="H10" s="1039"/>
      <c r="I10" s="1040"/>
      <c r="J10" s="1040"/>
      <c r="K10" s="1035"/>
    </row>
    <row r="11" spans="1:11" ht="30.75" customHeight="1">
      <c r="A11" s="1034">
        <v>4</v>
      </c>
      <c r="B11" s="1043"/>
      <c r="C11" s="1043"/>
      <c r="D11" s="1044"/>
      <c r="E11" s="1042"/>
      <c r="F11" s="1045"/>
      <c r="G11" s="1039"/>
      <c r="H11" s="1046"/>
      <c r="I11" s="1040"/>
      <c r="J11" s="1040"/>
      <c r="K11" s="1043"/>
    </row>
    <row r="12" spans="1:11" ht="30.75" customHeight="1">
      <c r="A12" s="1034">
        <v>5</v>
      </c>
      <c r="B12" s="1047"/>
      <c r="C12" s="1047"/>
      <c r="D12" s="1048"/>
      <c r="E12" s="1042"/>
      <c r="F12" s="1038"/>
      <c r="G12" s="1039"/>
      <c r="H12" s="1039"/>
      <c r="I12" s="1040"/>
      <c r="J12" s="1040"/>
      <c r="K12" s="1039"/>
    </row>
    <row r="13" spans="1:11" ht="30.75" customHeight="1">
      <c r="A13" s="1034">
        <v>6</v>
      </c>
      <c r="B13" s="1049"/>
      <c r="C13" s="1049"/>
      <c r="D13" s="1050"/>
      <c r="E13" s="1042"/>
      <c r="F13" s="1051"/>
      <c r="G13" s="1052"/>
      <c r="H13" s="1053"/>
      <c r="I13" s="1040"/>
      <c r="J13" s="1040"/>
      <c r="K13" s="1054"/>
    </row>
    <row r="14" spans="1:11" ht="30.75" customHeight="1">
      <c r="A14" s="1034">
        <v>7</v>
      </c>
      <c r="B14" s="1055"/>
      <c r="C14" s="1055"/>
      <c r="D14" s="1056"/>
      <c r="E14" s="1042"/>
      <c r="F14" s="1057"/>
      <c r="G14" s="1058"/>
      <c r="H14" s="1052"/>
      <c r="I14" s="1040"/>
      <c r="J14" s="1040"/>
      <c r="K14" s="1054"/>
    </row>
    <row r="15" spans="1:11" ht="30.75" customHeight="1">
      <c r="A15" s="1034">
        <v>8</v>
      </c>
      <c r="B15" s="1059"/>
      <c r="C15" s="1059"/>
      <c r="D15" s="1060"/>
      <c r="E15" s="1042"/>
      <c r="F15" s="1057"/>
      <c r="G15" s="1058"/>
      <c r="H15" s="1052"/>
      <c r="I15" s="1040"/>
      <c r="J15" s="1040"/>
      <c r="K15" s="1054"/>
    </row>
    <row r="16" spans="1:11" ht="30.75" customHeight="1">
      <c r="A16" s="1034">
        <v>9</v>
      </c>
      <c r="B16" s="1061"/>
      <c r="C16" s="1061"/>
      <c r="D16" s="1062"/>
      <c r="E16" s="1042"/>
      <c r="F16" s="1057"/>
      <c r="G16" s="1058"/>
      <c r="H16" s="1052"/>
      <c r="I16" s="1040"/>
      <c r="J16" s="1040"/>
      <c r="K16" s="1054"/>
    </row>
    <row r="17" spans="1:11" ht="30.75" customHeight="1">
      <c r="A17" s="1034">
        <v>10</v>
      </c>
      <c r="B17" s="1055"/>
      <c r="C17" s="1055"/>
      <c r="D17" s="1056"/>
      <c r="E17" s="1042"/>
      <c r="F17" s="1057"/>
      <c r="G17" s="1058"/>
      <c r="H17" s="1052"/>
      <c r="I17" s="1040"/>
      <c r="J17" s="1040"/>
      <c r="K17" s="1054"/>
    </row>
    <row r="18" spans="1:11" ht="30.75" customHeight="1">
      <c r="A18" s="1034">
        <v>11</v>
      </c>
      <c r="B18" s="1061"/>
      <c r="C18" s="1061"/>
      <c r="D18" s="1062"/>
      <c r="E18" s="1042"/>
      <c r="F18" s="1057"/>
      <c r="G18" s="1058"/>
      <c r="H18" s="1052"/>
      <c r="I18" s="1040"/>
      <c r="J18" s="1040"/>
      <c r="K18" s="1054"/>
    </row>
    <row r="19" spans="1:11" ht="30.75" customHeight="1">
      <c r="A19" s="1034">
        <v>12</v>
      </c>
      <c r="B19" s="1061"/>
      <c r="C19" s="1061"/>
      <c r="D19" s="1062"/>
      <c r="E19" s="1042"/>
      <c r="F19" s="1057"/>
      <c r="G19" s="1058"/>
      <c r="H19" s="1052"/>
      <c r="I19" s="1040"/>
      <c r="J19" s="1040"/>
      <c r="K19" s="1054"/>
    </row>
    <row r="20" spans="1:11" ht="30.75" customHeight="1">
      <c r="A20" s="1034">
        <v>13</v>
      </c>
      <c r="B20" s="1061"/>
      <c r="C20" s="1061"/>
      <c r="D20" s="1062"/>
      <c r="E20" s="1042"/>
      <c r="F20" s="1057"/>
      <c r="G20" s="1058"/>
      <c r="H20" s="1052"/>
      <c r="I20" s="1040"/>
      <c r="J20" s="1040"/>
      <c r="K20" s="1054"/>
    </row>
    <row r="21" spans="1:11" ht="30.75" customHeight="1">
      <c r="A21" s="1034">
        <v>14</v>
      </c>
      <c r="B21" s="1061"/>
      <c r="C21" s="1061"/>
      <c r="D21" s="1062"/>
      <c r="E21" s="1042"/>
      <c r="F21" s="1057"/>
      <c r="G21" s="1058"/>
      <c r="H21" s="1052"/>
      <c r="I21" s="1040"/>
      <c r="J21" s="1040"/>
      <c r="K21" s="1054"/>
    </row>
    <row r="22" spans="1:11" ht="30.75" customHeight="1">
      <c r="A22" s="1034">
        <v>15</v>
      </c>
      <c r="B22" s="1061"/>
      <c r="C22" s="1061"/>
      <c r="D22" s="1062"/>
      <c r="E22" s="1042"/>
      <c r="F22" s="1057"/>
      <c r="G22" s="1058"/>
      <c r="H22" s="1052"/>
      <c r="I22" s="1040"/>
      <c r="J22" s="1040"/>
      <c r="K22" s="1054"/>
    </row>
    <row r="23" spans="1:11" ht="30.75" customHeight="1">
      <c r="A23" s="1034">
        <v>16</v>
      </c>
      <c r="B23" s="1061"/>
      <c r="C23" s="1061"/>
      <c r="D23" s="1062"/>
      <c r="E23" s="1042"/>
      <c r="F23" s="1057"/>
      <c r="G23" s="1058"/>
      <c r="H23" s="1052"/>
      <c r="I23" s="1040"/>
      <c r="J23" s="1040"/>
      <c r="K23" s="1054"/>
    </row>
    <row r="24" spans="1:11" ht="30.75" customHeight="1">
      <c r="A24" s="1034">
        <v>17</v>
      </c>
      <c r="B24" s="1061"/>
      <c r="C24" s="1061"/>
      <c r="D24" s="1062"/>
      <c r="E24" s="1042"/>
      <c r="F24" s="1057"/>
      <c r="G24" s="1058"/>
      <c r="H24" s="1052"/>
      <c r="I24" s="1040"/>
      <c r="J24" s="1040"/>
      <c r="K24" s="1054"/>
    </row>
    <row r="25" spans="1:11" ht="30.75" customHeight="1">
      <c r="A25" s="1034">
        <v>18</v>
      </c>
      <c r="B25" s="1061"/>
      <c r="C25" s="1061"/>
      <c r="D25" s="1062"/>
      <c r="E25" s="1042"/>
      <c r="F25" s="1057"/>
      <c r="G25" s="1058"/>
      <c r="H25" s="1052"/>
      <c r="I25" s="1040"/>
      <c r="J25" s="1040"/>
      <c r="K25" s="1054"/>
    </row>
    <row r="26" spans="1:11" ht="30.75" customHeight="1">
      <c r="A26" s="1034">
        <v>19</v>
      </c>
      <c r="B26" s="1061"/>
      <c r="C26" s="1061"/>
      <c r="D26" s="1062"/>
      <c r="E26" s="1042"/>
      <c r="F26" s="1057"/>
      <c r="G26" s="1058"/>
      <c r="H26" s="1052"/>
      <c r="I26" s="1040"/>
      <c r="J26" s="1040"/>
      <c r="K26" s="1054"/>
    </row>
    <row r="27" spans="1:11" ht="30.75" customHeight="1" thickBot="1">
      <c r="A27" s="1063">
        <v>20</v>
      </c>
      <c r="B27" s="1064"/>
      <c r="C27" s="1064"/>
      <c r="D27" s="1065"/>
      <c r="E27" s="1066"/>
      <c r="F27" s="1067"/>
      <c r="G27" s="1068"/>
      <c r="H27" s="1068"/>
      <c r="I27" s="1069"/>
      <c r="J27" s="1069"/>
      <c r="K27" s="1070"/>
    </row>
    <row r="28" spans="1:11" ht="30.75" customHeight="1">
      <c r="A28" s="165" t="s">
        <v>405</v>
      </c>
      <c r="B28" s="157"/>
      <c r="C28" s="157"/>
      <c r="D28" s="157"/>
      <c r="E28" s="1071"/>
      <c r="F28" s="157"/>
      <c r="G28" s="157"/>
    </row>
    <row r="29" spans="1:11" s="166" customFormat="1" ht="30.75" customHeight="1">
      <c r="A29" s="165">
        <v>1</v>
      </c>
      <c r="B29" s="165" t="s">
        <v>878</v>
      </c>
      <c r="C29" s="165"/>
      <c r="D29" s="165"/>
      <c r="E29" s="165"/>
      <c r="F29" s="165"/>
      <c r="G29" s="165"/>
      <c r="J29" s="156"/>
      <c r="K29" s="154"/>
    </row>
    <row r="30" spans="1:11" s="166" customFormat="1" ht="30.75" customHeight="1">
      <c r="A30" s="165">
        <v>2</v>
      </c>
      <c r="B30" s="165" t="s">
        <v>877</v>
      </c>
      <c r="C30" s="165"/>
      <c r="D30" s="165"/>
      <c r="E30" s="165"/>
      <c r="F30" s="165"/>
      <c r="G30" s="165"/>
      <c r="J30" s="156"/>
      <c r="K30" s="154"/>
    </row>
    <row r="31" spans="1:11" s="166" customFormat="1" ht="30.75" customHeight="1">
      <c r="A31" s="165">
        <v>3</v>
      </c>
      <c r="B31" s="165" t="s">
        <v>806</v>
      </c>
      <c r="C31" s="165"/>
      <c r="D31" s="165"/>
      <c r="E31" s="165"/>
      <c r="F31" s="165"/>
      <c r="G31" s="165"/>
      <c r="J31" s="156"/>
      <c r="K31" s="154"/>
    </row>
    <row r="32" spans="1:11" ht="30.75" customHeight="1">
      <c r="B32" s="154" t="s">
        <v>1150</v>
      </c>
      <c r="J32" s="167"/>
      <c r="K32" s="167"/>
    </row>
  </sheetData>
  <mergeCells count="1">
    <mergeCell ref="C6:F6"/>
  </mergeCells>
  <phoneticPr fontId="6"/>
  <dataValidations count="2">
    <dataValidation type="list" allowBlank="1" showInputMessage="1" showErrorMessage="1" sqref="H65537" xr:uid="{758077AF-2026-4F56-A797-9C7FCECAD363}">
      <formula1>"地区協議会,ブロック協議会"</formula1>
    </dataValidation>
    <dataValidation type="list" allowBlank="1" showInputMessage="1" showErrorMessage="1" sqref="E8:E27" xr:uid="{767F72A8-012E-42AB-B5A0-6C3F75C0AB57}">
      <formula1>"通帳,ネットバンキング"</formula1>
    </dataValidation>
  </dataValidations>
  <printOptions horizontalCentered="1" verticalCentered="1"/>
  <pageMargins left="0.70866141732283472" right="0.70866141732283472" top="0.74803149606299213" bottom="0.74803149606299213" header="0.31496062992125984" footer="0.31496062992125984"/>
  <pageSetup paperSize="9" scale="53" orientation="landscape" r:id="rId1"/>
  <headerFooter alignWithMargins="0"/>
  <legacy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03EDC9-2E29-46B7-BA2A-ADDB1680D5CC}">
  <sheetPr>
    <pageSetUpPr fitToPage="1"/>
  </sheetPr>
  <dimension ref="A1:K32"/>
  <sheetViews>
    <sheetView view="pageBreakPreview" zoomScale="85" zoomScaleNormal="100" zoomScaleSheetLayoutView="85" workbookViewId="0">
      <selection activeCell="G15" sqref="G15"/>
    </sheetView>
  </sheetViews>
  <sheetFormatPr defaultColWidth="20.44140625" defaultRowHeight="30.75" customHeight="1"/>
  <cols>
    <col min="1" max="1" width="4.109375" style="154" bestFit="1" customWidth="1"/>
    <col min="2" max="2" width="18.88671875" style="154" customWidth="1"/>
    <col min="3" max="3" width="13.88671875" style="154" bestFit="1" customWidth="1"/>
    <col min="4" max="4" width="6.109375" style="154" customWidth="1"/>
    <col min="5" max="5" width="13.88671875" style="154" customWidth="1"/>
    <col min="6" max="6" width="13.88671875" style="155" customWidth="1"/>
    <col min="7" max="7" width="58.88671875" style="155" customWidth="1"/>
    <col min="8" max="8" width="45.88671875" style="154" customWidth="1"/>
    <col min="9" max="9" width="17.109375" style="154" customWidth="1"/>
    <col min="10" max="10" width="20.6640625" style="156" customWidth="1"/>
    <col min="11" max="11" width="33.44140625" style="154" customWidth="1"/>
    <col min="12" max="254" width="13" style="154" customWidth="1"/>
    <col min="255" max="255" width="6" style="154" bestFit="1" customWidth="1"/>
    <col min="256" max="256" width="6.109375" style="154" customWidth="1"/>
    <col min="257" max="16384" width="20.44140625" style="154"/>
  </cols>
  <sheetData>
    <row r="1" spans="1:11" s="166" customFormat="1" ht="30.75" customHeight="1">
      <c r="A1" s="166" t="s">
        <v>431</v>
      </c>
      <c r="F1" s="375"/>
      <c r="G1" s="375"/>
      <c r="J1" s="376"/>
      <c r="K1" s="377" t="s">
        <v>945</v>
      </c>
    </row>
    <row r="2" spans="1:11" s="396" customFormat="1" ht="30.75" customHeight="1">
      <c r="A2" s="166" t="s">
        <v>1146</v>
      </c>
      <c r="B2" s="166"/>
      <c r="C2" s="378"/>
      <c r="D2" s="397"/>
      <c r="E2" s="397"/>
      <c r="F2" s="397"/>
      <c r="G2" s="397"/>
      <c r="J2" s="376" t="s">
        <v>410</v>
      </c>
      <c r="K2" s="379" t="s">
        <v>300</v>
      </c>
    </row>
    <row r="3" spans="1:11" s="166" customFormat="1" ht="30.75" customHeight="1">
      <c r="A3" s="378"/>
      <c r="C3" s="378"/>
      <c r="D3" s="378"/>
      <c r="E3" s="378"/>
      <c r="F3" s="378"/>
      <c r="G3" s="378"/>
      <c r="J3" s="380" t="s">
        <v>409</v>
      </c>
      <c r="K3" s="381"/>
    </row>
    <row r="4" spans="1:11" s="166" customFormat="1" ht="30.75" customHeight="1">
      <c r="A4" s="378"/>
      <c r="C4" s="378"/>
      <c r="D4" s="378"/>
      <c r="E4" s="378"/>
      <c r="F4" s="378"/>
      <c r="G4" s="378"/>
      <c r="J4" s="1104" t="s">
        <v>1177</v>
      </c>
      <c r="K4" s="1103"/>
    </row>
    <row r="5" spans="1:11" s="166" customFormat="1" ht="30.75" customHeight="1">
      <c r="A5" s="378"/>
      <c r="C5" s="378"/>
      <c r="D5" s="378"/>
      <c r="E5" s="378"/>
      <c r="F5" s="378"/>
      <c r="G5" s="378"/>
      <c r="J5" s="1102" t="s">
        <v>1176</v>
      </c>
      <c r="K5" s="1101"/>
    </row>
    <row r="6" spans="1:11" ht="30.75" customHeight="1" thickBot="1">
      <c r="A6" s="157"/>
      <c r="B6" s="158" t="s">
        <v>1129</v>
      </c>
      <c r="C6" s="976" t="s">
        <v>408</v>
      </c>
      <c r="D6" s="976"/>
      <c r="E6" s="1030"/>
      <c r="F6" s="976"/>
      <c r="G6" s="158" t="s">
        <v>407</v>
      </c>
      <c r="H6" s="159"/>
      <c r="J6" s="160" t="s">
        <v>406</v>
      </c>
      <c r="K6" s="382"/>
    </row>
    <row r="7" spans="1:11" s="164" customFormat="1" ht="30.75" customHeight="1" thickBot="1">
      <c r="A7" s="161" t="s">
        <v>62</v>
      </c>
      <c r="B7" s="162" t="s">
        <v>192</v>
      </c>
      <c r="C7" s="162" t="s">
        <v>193</v>
      </c>
      <c r="D7" s="701" t="s">
        <v>255</v>
      </c>
      <c r="E7" s="1100" t="s">
        <v>1149</v>
      </c>
      <c r="F7" s="1032" t="s">
        <v>256</v>
      </c>
      <c r="G7" s="701" t="s">
        <v>399</v>
      </c>
      <c r="H7" s="1099" t="s">
        <v>1175</v>
      </c>
      <c r="I7" s="163" t="s">
        <v>802</v>
      </c>
      <c r="J7" s="1033" t="s">
        <v>803</v>
      </c>
      <c r="K7" s="162" t="s">
        <v>810</v>
      </c>
    </row>
    <row r="8" spans="1:11" ht="30.75" customHeight="1">
      <c r="A8" s="1034">
        <v>1</v>
      </c>
      <c r="B8" s="1035" t="s">
        <v>1157</v>
      </c>
      <c r="C8" s="1095" t="s">
        <v>1174</v>
      </c>
      <c r="D8" s="1036" t="s">
        <v>254</v>
      </c>
      <c r="E8" s="1082" t="s">
        <v>1155</v>
      </c>
      <c r="F8" s="1038">
        <v>9105130</v>
      </c>
      <c r="G8" s="1098" t="s">
        <v>1173</v>
      </c>
      <c r="H8" s="1097" t="s">
        <v>1172</v>
      </c>
      <c r="I8" s="1040">
        <v>46027</v>
      </c>
      <c r="J8" s="1040">
        <v>46330</v>
      </c>
      <c r="K8" s="1096" t="s">
        <v>1171</v>
      </c>
    </row>
    <row r="9" spans="1:11" ht="30.75" customHeight="1">
      <c r="A9" s="1034">
        <v>2</v>
      </c>
      <c r="B9" s="1035" t="s">
        <v>1157</v>
      </c>
      <c r="C9" s="1095" t="s">
        <v>1170</v>
      </c>
      <c r="D9" s="1036" t="s">
        <v>254</v>
      </c>
      <c r="E9" s="1082" t="s">
        <v>1155</v>
      </c>
      <c r="F9" s="1038">
        <v>2177624</v>
      </c>
      <c r="G9" s="1093" t="s">
        <v>1169</v>
      </c>
      <c r="H9" s="1092" t="s">
        <v>1168</v>
      </c>
      <c r="I9" s="1040">
        <v>46050</v>
      </c>
      <c r="J9" s="1040">
        <v>46119</v>
      </c>
      <c r="K9" s="1035" t="s">
        <v>257</v>
      </c>
    </row>
    <row r="10" spans="1:11" ht="30.75" customHeight="1">
      <c r="A10" s="1034">
        <v>3</v>
      </c>
      <c r="B10" s="1035" t="s">
        <v>1157</v>
      </c>
      <c r="C10" s="1095" t="s">
        <v>1167</v>
      </c>
      <c r="D10" s="1036" t="s">
        <v>254</v>
      </c>
      <c r="E10" s="1082" t="s">
        <v>1160</v>
      </c>
      <c r="F10" s="1038">
        <v>2248467</v>
      </c>
      <c r="G10" s="1093" t="s">
        <v>1166</v>
      </c>
      <c r="H10" s="1092" t="s">
        <v>1165</v>
      </c>
      <c r="I10" s="1040">
        <v>46078</v>
      </c>
      <c r="J10" s="1040">
        <v>46157</v>
      </c>
      <c r="K10" s="1035" t="s">
        <v>773</v>
      </c>
    </row>
    <row r="11" spans="1:11" ht="30.75" customHeight="1">
      <c r="A11" s="1034">
        <v>4</v>
      </c>
      <c r="B11" s="1043" t="s">
        <v>1157</v>
      </c>
      <c r="C11" s="1043" t="s">
        <v>1164</v>
      </c>
      <c r="D11" s="1044" t="s">
        <v>254</v>
      </c>
      <c r="E11" s="1082" t="s">
        <v>1160</v>
      </c>
      <c r="F11" s="1045">
        <v>2198885</v>
      </c>
      <c r="G11" s="1093" t="s">
        <v>1163</v>
      </c>
      <c r="H11" s="1092" t="s">
        <v>1162</v>
      </c>
      <c r="I11" s="1094">
        <v>46029</v>
      </c>
      <c r="J11" s="1094">
        <v>46355</v>
      </c>
      <c r="K11" s="1043" t="s">
        <v>302</v>
      </c>
    </row>
    <row r="12" spans="1:11" ht="30.75" customHeight="1">
      <c r="A12" s="1034">
        <v>5</v>
      </c>
      <c r="B12" s="1047" t="s">
        <v>1157</v>
      </c>
      <c r="C12" s="1047" t="s">
        <v>1161</v>
      </c>
      <c r="D12" s="1048" t="s">
        <v>254</v>
      </c>
      <c r="E12" s="1082" t="s">
        <v>1160</v>
      </c>
      <c r="F12" s="1038">
        <v>2308737</v>
      </c>
      <c r="G12" s="1093" t="s">
        <v>1159</v>
      </c>
      <c r="H12" s="1092" t="s">
        <v>1158</v>
      </c>
      <c r="I12" s="1040">
        <v>46244</v>
      </c>
      <c r="J12" s="1040">
        <v>46342</v>
      </c>
      <c r="K12" s="1039" t="s">
        <v>303</v>
      </c>
    </row>
    <row r="13" spans="1:11" ht="30.75" customHeight="1">
      <c r="A13" s="1034">
        <v>6</v>
      </c>
      <c r="B13" s="1049" t="s">
        <v>1157</v>
      </c>
      <c r="C13" s="1049" t="s">
        <v>1156</v>
      </c>
      <c r="D13" s="1050" t="s">
        <v>254</v>
      </c>
      <c r="E13" s="1082" t="s">
        <v>1155</v>
      </c>
      <c r="F13" s="1051" t="s">
        <v>1154</v>
      </c>
      <c r="G13" s="1091" t="s">
        <v>1153</v>
      </c>
      <c r="H13" s="1090" t="s">
        <v>1152</v>
      </c>
      <c r="I13" s="1040">
        <v>46174</v>
      </c>
      <c r="J13" s="1040">
        <v>46319</v>
      </c>
      <c r="K13" s="1054" t="s">
        <v>804</v>
      </c>
    </row>
    <row r="14" spans="1:11" ht="30.75" customHeight="1">
      <c r="A14" s="1034">
        <v>7</v>
      </c>
      <c r="B14" s="1086"/>
      <c r="C14" s="1086"/>
      <c r="D14" s="1085"/>
      <c r="E14" s="1082"/>
      <c r="F14" s="1081"/>
      <c r="G14" s="1080"/>
      <c r="H14" s="1079"/>
      <c r="I14" s="1078"/>
      <c r="J14" s="1040"/>
      <c r="K14" s="1054"/>
    </row>
    <row r="15" spans="1:11" ht="30.75" customHeight="1">
      <c r="A15" s="1034">
        <v>8</v>
      </c>
      <c r="B15" s="1089"/>
      <c r="C15" s="1089"/>
      <c r="D15" s="1088"/>
      <c r="E15" s="1082"/>
      <c r="F15" s="1081"/>
      <c r="G15" s="1080"/>
      <c r="H15" s="1079"/>
      <c r="I15" s="1078"/>
      <c r="J15" s="1040"/>
      <c r="K15" s="1054"/>
    </row>
    <row r="16" spans="1:11" ht="30.75" customHeight="1">
      <c r="A16" s="1034">
        <v>9</v>
      </c>
      <c r="B16" s="1084"/>
      <c r="C16" s="1084"/>
      <c r="D16" s="1083"/>
      <c r="E16" s="1082"/>
      <c r="F16" s="1081"/>
      <c r="G16" s="1080"/>
      <c r="H16" s="1079"/>
      <c r="I16" s="1087"/>
      <c r="J16" s="1040"/>
      <c r="K16" s="1054"/>
    </row>
    <row r="17" spans="1:11" ht="30.75" customHeight="1">
      <c r="A17" s="1034">
        <v>10</v>
      </c>
      <c r="B17" s="1086"/>
      <c r="C17" s="1086"/>
      <c r="D17" s="1085"/>
      <c r="E17" s="1082"/>
      <c r="F17" s="1081"/>
      <c r="G17" s="1080"/>
      <c r="H17" s="1079"/>
      <c r="I17" s="1078"/>
      <c r="J17" s="1040"/>
      <c r="K17" s="1054"/>
    </row>
    <row r="18" spans="1:11" ht="30.75" customHeight="1">
      <c r="A18" s="1034">
        <v>11</v>
      </c>
      <c r="B18" s="1084"/>
      <c r="C18" s="1084"/>
      <c r="D18" s="1083"/>
      <c r="E18" s="1082"/>
      <c r="F18" s="1081"/>
      <c r="G18" s="1080"/>
      <c r="H18" s="1079"/>
      <c r="I18" s="1078"/>
      <c r="J18" s="1040"/>
      <c r="K18" s="1054"/>
    </row>
    <row r="19" spans="1:11" ht="30.75" customHeight="1">
      <c r="A19" s="1034">
        <v>12</v>
      </c>
      <c r="B19" s="1084"/>
      <c r="C19" s="1084"/>
      <c r="D19" s="1083"/>
      <c r="E19" s="1082"/>
      <c r="F19" s="1081"/>
      <c r="G19" s="1080"/>
      <c r="H19" s="1079"/>
      <c r="I19" s="1078"/>
      <c r="J19" s="1040"/>
      <c r="K19" s="1054"/>
    </row>
    <row r="20" spans="1:11" ht="30.75" customHeight="1">
      <c r="A20" s="1034">
        <v>13</v>
      </c>
      <c r="B20" s="1084"/>
      <c r="C20" s="1084"/>
      <c r="D20" s="1083"/>
      <c r="E20" s="1082"/>
      <c r="F20" s="1081"/>
      <c r="G20" s="1080"/>
      <c r="H20" s="1079"/>
      <c r="I20" s="1078"/>
      <c r="J20" s="1040"/>
      <c r="K20" s="1054"/>
    </row>
    <row r="21" spans="1:11" ht="30.75" customHeight="1">
      <c r="A21" s="1034">
        <v>14</v>
      </c>
      <c r="B21" s="1084"/>
      <c r="C21" s="1084"/>
      <c r="D21" s="1083"/>
      <c r="E21" s="1082"/>
      <c r="F21" s="1081"/>
      <c r="G21" s="1080"/>
      <c r="H21" s="1079"/>
      <c r="I21" s="1078"/>
      <c r="J21" s="1040"/>
      <c r="K21" s="1054"/>
    </row>
    <row r="22" spans="1:11" ht="30.75" customHeight="1">
      <c r="A22" s="1034">
        <v>15</v>
      </c>
      <c r="B22" s="1084"/>
      <c r="C22" s="1084"/>
      <c r="D22" s="1083"/>
      <c r="E22" s="1082"/>
      <c r="F22" s="1081"/>
      <c r="G22" s="1080"/>
      <c r="H22" s="1079"/>
      <c r="I22" s="1078"/>
      <c r="J22" s="1040"/>
      <c r="K22" s="1054"/>
    </row>
    <row r="23" spans="1:11" ht="30.75" customHeight="1">
      <c r="A23" s="1034">
        <v>16</v>
      </c>
      <c r="B23" s="1084"/>
      <c r="C23" s="1084"/>
      <c r="D23" s="1083"/>
      <c r="E23" s="1082"/>
      <c r="F23" s="1081"/>
      <c r="G23" s="1080"/>
      <c r="H23" s="1079"/>
      <c r="I23" s="1078"/>
      <c r="J23" s="1040"/>
      <c r="K23" s="1054"/>
    </row>
    <row r="24" spans="1:11" ht="30.75" customHeight="1">
      <c r="A24" s="1034">
        <v>17</v>
      </c>
      <c r="B24" s="1084"/>
      <c r="C24" s="1084"/>
      <c r="D24" s="1083"/>
      <c r="E24" s="1082"/>
      <c r="F24" s="1081"/>
      <c r="G24" s="1080"/>
      <c r="H24" s="1079"/>
      <c r="I24" s="1078"/>
      <c r="J24" s="1040"/>
      <c r="K24" s="1054"/>
    </row>
    <row r="25" spans="1:11" ht="30.75" customHeight="1">
      <c r="A25" s="1034">
        <v>18</v>
      </c>
      <c r="B25" s="1084"/>
      <c r="C25" s="1084"/>
      <c r="D25" s="1083"/>
      <c r="E25" s="1082"/>
      <c r="F25" s="1081"/>
      <c r="G25" s="1080"/>
      <c r="H25" s="1079"/>
      <c r="I25" s="1078"/>
      <c r="J25" s="1040"/>
      <c r="K25" s="1054"/>
    </row>
    <row r="26" spans="1:11" ht="30.75" customHeight="1">
      <c r="A26" s="1034">
        <v>19</v>
      </c>
      <c r="B26" s="1084"/>
      <c r="C26" s="1084"/>
      <c r="D26" s="1083"/>
      <c r="E26" s="1082"/>
      <c r="F26" s="1081"/>
      <c r="G26" s="1080"/>
      <c r="H26" s="1079"/>
      <c r="I26" s="1078"/>
      <c r="J26" s="1040"/>
      <c r="K26" s="1054"/>
    </row>
    <row r="27" spans="1:11" ht="30.75" customHeight="1" thickBot="1">
      <c r="A27" s="1063">
        <v>20</v>
      </c>
      <c r="B27" s="1077"/>
      <c r="C27" s="1077"/>
      <c r="D27" s="1076"/>
      <c r="E27" s="1075"/>
      <c r="F27" s="1074"/>
      <c r="G27" s="1073"/>
      <c r="H27" s="1073"/>
      <c r="I27" s="1072"/>
      <c r="J27" s="1069"/>
      <c r="K27" s="1070"/>
    </row>
    <row r="28" spans="1:11" ht="30.75" customHeight="1">
      <c r="A28" s="165" t="s">
        <v>405</v>
      </c>
      <c r="B28" s="157"/>
      <c r="C28" s="157"/>
      <c r="D28" s="157"/>
      <c r="E28" s="157"/>
      <c r="F28" s="157"/>
      <c r="G28" s="157"/>
    </row>
    <row r="29" spans="1:11" s="166" customFormat="1" ht="30.75" customHeight="1">
      <c r="A29" s="165">
        <v>1</v>
      </c>
      <c r="B29" s="165" t="s">
        <v>878</v>
      </c>
      <c r="C29" s="165"/>
      <c r="D29" s="165"/>
      <c r="E29" s="165"/>
      <c r="F29" s="165"/>
      <c r="G29" s="165"/>
      <c r="J29" s="156"/>
      <c r="K29" s="154"/>
    </row>
    <row r="30" spans="1:11" s="166" customFormat="1" ht="30.75" customHeight="1">
      <c r="A30" s="165">
        <v>2</v>
      </c>
      <c r="B30" s="165" t="s">
        <v>897</v>
      </c>
      <c r="C30" s="165"/>
      <c r="D30" s="165"/>
      <c r="E30" s="165"/>
      <c r="F30" s="165"/>
      <c r="G30" s="165"/>
      <c r="J30" s="156"/>
      <c r="K30" s="154"/>
    </row>
    <row r="31" spans="1:11" s="166" customFormat="1" ht="30.75" customHeight="1">
      <c r="A31" s="165">
        <v>3</v>
      </c>
      <c r="B31" s="165" t="s">
        <v>1151</v>
      </c>
      <c r="C31" s="165"/>
      <c r="D31" s="165"/>
      <c r="E31" s="165"/>
      <c r="F31" s="165"/>
      <c r="G31" s="165"/>
      <c r="J31" s="156"/>
      <c r="K31" s="154"/>
    </row>
    <row r="32" spans="1:11" ht="30.75" customHeight="1">
      <c r="B32" s="154" t="s">
        <v>1150</v>
      </c>
      <c r="J32" s="167"/>
      <c r="K32" s="167"/>
    </row>
  </sheetData>
  <mergeCells count="1">
    <mergeCell ref="C6:F6"/>
  </mergeCells>
  <phoneticPr fontId="6"/>
  <dataValidations count="2">
    <dataValidation type="list" allowBlank="1" showInputMessage="1" showErrorMessage="1" sqref="H65537" xr:uid="{00000000-0002-0000-2400-000000000000}">
      <formula1>"地区協議会,ブロック協議会"</formula1>
    </dataValidation>
    <dataValidation type="list" allowBlank="1" showInputMessage="1" showErrorMessage="1" sqref="E8:E27" xr:uid="{792BF198-9AA0-45CC-8B39-62AC19E43367}">
      <formula1>"通帳,ネットバンキング"</formula1>
    </dataValidation>
  </dataValidations>
  <printOptions horizontalCentered="1" verticalCentered="1"/>
  <pageMargins left="0.70866141732283472" right="0.70866141732283472" top="0.74803149606299213" bottom="0.74803149606299213" header="0.31496062992125984" footer="0.31496062992125984"/>
  <pageSetup paperSize="9" scale="53" orientation="landscape"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A1:F50"/>
  <sheetViews>
    <sheetView view="pageBreakPreview" zoomScaleNormal="100" zoomScaleSheetLayoutView="100" workbookViewId="0"/>
  </sheetViews>
  <sheetFormatPr defaultColWidth="9" defaultRowHeight="13.2"/>
  <cols>
    <col min="1" max="2" width="15.88671875" style="9" customWidth="1"/>
    <col min="3" max="3" width="28.109375" style="9" customWidth="1"/>
    <col min="4" max="6" width="15.88671875" style="9" customWidth="1"/>
    <col min="7" max="16384" width="9" style="9"/>
  </cols>
  <sheetData>
    <row r="1" spans="1:6" ht="21">
      <c r="A1" s="252"/>
      <c r="B1" s="10"/>
      <c r="C1" s="10"/>
      <c r="D1" s="10"/>
      <c r="E1" s="10"/>
      <c r="F1" s="186" t="s">
        <v>713</v>
      </c>
    </row>
    <row r="2" spans="1:6" ht="21" customHeight="1">
      <c r="A2" s="887" t="s">
        <v>307</v>
      </c>
      <c r="B2" s="887"/>
      <c r="C2" s="887"/>
      <c r="D2" s="887"/>
      <c r="E2" s="887"/>
      <c r="F2" s="887"/>
    </row>
    <row r="3" spans="1:6" ht="21" customHeight="1">
      <c r="A3" s="10"/>
      <c r="B3" s="68"/>
      <c r="C3" s="68"/>
      <c r="D3" s="68"/>
      <c r="E3" s="10" t="s">
        <v>769</v>
      </c>
      <c r="F3" s="10"/>
    </row>
    <row r="4" spans="1:6" ht="21" customHeight="1">
      <c r="A4" s="10"/>
      <c r="B4" s="10"/>
      <c r="C4" s="10"/>
      <c r="D4" s="10"/>
      <c r="E4" s="10"/>
      <c r="F4" s="11" t="s">
        <v>238</v>
      </c>
    </row>
    <row r="5" spans="1:6" ht="21" customHeight="1">
      <c r="A5" s="69" t="s">
        <v>79</v>
      </c>
      <c r="B5" s="70" t="s">
        <v>63</v>
      </c>
      <c r="C5" s="70" t="s">
        <v>4</v>
      </c>
      <c r="D5" s="70" t="s">
        <v>80</v>
      </c>
      <c r="E5" s="70" t="s">
        <v>190</v>
      </c>
      <c r="F5" s="70" t="s">
        <v>196</v>
      </c>
    </row>
    <row r="6" spans="1:6" ht="21" customHeight="1">
      <c r="A6" s="71"/>
      <c r="B6" s="72"/>
      <c r="C6" s="72"/>
      <c r="D6" s="72"/>
      <c r="E6" s="72"/>
      <c r="F6" s="46">
        <v>0</v>
      </c>
    </row>
    <row r="7" spans="1:6" ht="21" customHeight="1">
      <c r="A7" s="73"/>
      <c r="B7" s="23"/>
      <c r="C7" s="23"/>
      <c r="D7" s="46"/>
      <c r="E7" s="46"/>
      <c r="F7" s="46">
        <f t="shared" ref="F7:F40" si="0">F6+D7-E7</f>
        <v>0</v>
      </c>
    </row>
    <row r="8" spans="1:6" ht="21" customHeight="1">
      <c r="A8" s="73"/>
      <c r="B8" s="23"/>
      <c r="C8" s="23"/>
      <c r="D8" s="46"/>
      <c r="E8" s="46"/>
      <c r="F8" s="46">
        <f t="shared" si="0"/>
        <v>0</v>
      </c>
    </row>
    <row r="9" spans="1:6" ht="21" customHeight="1">
      <c r="A9" s="73"/>
      <c r="B9" s="23"/>
      <c r="C9" s="23"/>
      <c r="D9" s="46"/>
      <c r="E9" s="46"/>
      <c r="F9" s="46">
        <f t="shared" si="0"/>
        <v>0</v>
      </c>
    </row>
    <row r="10" spans="1:6" ht="21" customHeight="1">
      <c r="A10" s="73"/>
      <c r="B10" s="23"/>
      <c r="C10" s="23"/>
      <c r="D10" s="46"/>
      <c r="E10" s="46"/>
      <c r="F10" s="46">
        <f t="shared" si="0"/>
        <v>0</v>
      </c>
    </row>
    <row r="11" spans="1:6" ht="21" customHeight="1">
      <c r="A11" s="73"/>
      <c r="B11" s="23"/>
      <c r="C11" s="23"/>
      <c r="D11" s="46"/>
      <c r="E11" s="46"/>
      <c r="F11" s="46">
        <f t="shared" si="0"/>
        <v>0</v>
      </c>
    </row>
    <row r="12" spans="1:6" ht="21" customHeight="1">
      <c r="A12" s="73"/>
      <c r="B12" s="23"/>
      <c r="C12" s="23"/>
      <c r="D12" s="46"/>
      <c r="E12" s="46"/>
      <c r="F12" s="46">
        <f t="shared" si="0"/>
        <v>0</v>
      </c>
    </row>
    <row r="13" spans="1:6" ht="21" customHeight="1">
      <c r="A13" s="73"/>
      <c r="B13" s="23"/>
      <c r="C13" s="23"/>
      <c r="D13" s="46"/>
      <c r="E13" s="46"/>
      <c r="F13" s="46">
        <f t="shared" si="0"/>
        <v>0</v>
      </c>
    </row>
    <row r="14" spans="1:6" ht="21" customHeight="1">
      <c r="A14" s="73"/>
      <c r="B14" s="23"/>
      <c r="C14" s="23"/>
      <c r="D14" s="46"/>
      <c r="E14" s="46"/>
      <c r="F14" s="46">
        <f t="shared" si="0"/>
        <v>0</v>
      </c>
    </row>
    <row r="15" spans="1:6" ht="21" customHeight="1">
      <c r="A15" s="73"/>
      <c r="B15" s="23"/>
      <c r="C15" s="23"/>
      <c r="D15" s="46"/>
      <c r="E15" s="46"/>
      <c r="F15" s="46">
        <f t="shared" si="0"/>
        <v>0</v>
      </c>
    </row>
    <row r="16" spans="1:6" ht="21" customHeight="1">
      <c r="A16" s="73"/>
      <c r="B16" s="23"/>
      <c r="C16" s="23"/>
      <c r="D16" s="46"/>
      <c r="E16" s="46"/>
      <c r="F16" s="46">
        <f t="shared" si="0"/>
        <v>0</v>
      </c>
    </row>
    <row r="17" spans="1:6" ht="21" customHeight="1">
      <c r="A17" s="73"/>
      <c r="B17" s="23"/>
      <c r="C17" s="23"/>
      <c r="D17" s="46"/>
      <c r="E17" s="46"/>
      <c r="F17" s="46">
        <f t="shared" si="0"/>
        <v>0</v>
      </c>
    </row>
    <row r="18" spans="1:6" ht="21" customHeight="1">
      <c r="A18" s="73"/>
      <c r="B18" s="23"/>
      <c r="C18" s="23"/>
      <c r="D18" s="46"/>
      <c r="E18" s="46"/>
      <c r="F18" s="46">
        <f t="shared" si="0"/>
        <v>0</v>
      </c>
    </row>
    <row r="19" spans="1:6" ht="21" customHeight="1">
      <c r="A19" s="73"/>
      <c r="B19" s="23"/>
      <c r="C19" s="23"/>
      <c r="D19" s="46"/>
      <c r="E19" s="46"/>
      <c r="F19" s="46">
        <f t="shared" si="0"/>
        <v>0</v>
      </c>
    </row>
    <row r="20" spans="1:6" ht="21" customHeight="1">
      <c r="A20" s="73"/>
      <c r="B20" s="23"/>
      <c r="C20" s="23"/>
      <c r="D20" s="46"/>
      <c r="E20" s="46"/>
      <c r="F20" s="46">
        <f t="shared" si="0"/>
        <v>0</v>
      </c>
    </row>
    <row r="21" spans="1:6" ht="21" customHeight="1">
      <c r="A21" s="73"/>
      <c r="B21" s="23"/>
      <c r="C21" s="23"/>
      <c r="D21" s="46"/>
      <c r="E21" s="46"/>
      <c r="F21" s="46">
        <f t="shared" si="0"/>
        <v>0</v>
      </c>
    </row>
    <row r="22" spans="1:6" ht="21" customHeight="1">
      <c r="A22" s="73"/>
      <c r="B22" s="23"/>
      <c r="C22" s="23"/>
      <c r="D22" s="46"/>
      <c r="E22" s="46"/>
      <c r="F22" s="46">
        <f t="shared" si="0"/>
        <v>0</v>
      </c>
    </row>
    <row r="23" spans="1:6" ht="21" customHeight="1">
      <c r="A23" s="73"/>
      <c r="B23" s="23"/>
      <c r="C23" s="23"/>
      <c r="D23" s="46"/>
      <c r="E23" s="46"/>
      <c r="F23" s="46">
        <f t="shared" si="0"/>
        <v>0</v>
      </c>
    </row>
    <row r="24" spans="1:6" ht="21" customHeight="1">
      <c r="A24" s="73"/>
      <c r="B24" s="23"/>
      <c r="C24" s="23"/>
      <c r="D24" s="46"/>
      <c r="E24" s="46"/>
      <c r="F24" s="46">
        <f t="shared" si="0"/>
        <v>0</v>
      </c>
    </row>
    <row r="25" spans="1:6" ht="21" customHeight="1">
      <c r="A25" s="73"/>
      <c r="B25" s="23"/>
      <c r="C25" s="23"/>
      <c r="D25" s="46"/>
      <c r="E25" s="46"/>
      <c r="F25" s="46">
        <f t="shared" si="0"/>
        <v>0</v>
      </c>
    </row>
    <row r="26" spans="1:6" ht="21" customHeight="1">
      <c r="A26" s="73"/>
      <c r="B26" s="23"/>
      <c r="C26" s="23"/>
      <c r="D26" s="46"/>
      <c r="E26" s="46"/>
      <c r="F26" s="46">
        <f t="shared" si="0"/>
        <v>0</v>
      </c>
    </row>
    <row r="27" spans="1:6" ht="21" customHeight="1">
      <c r="A27" s="73"/>
      <c r="B27" s="23"/>
      <c r="C27" s="23"/>
      <c r="D27" s="46"/>
      <c r="E27" s="46"/>
      <c r="F27" s="46">
        <f t="shared" si="0"/>
        <v>0</v>
      </c>
    </row>
    <row r="28" spans="1:6" ht="21" customHeight="1">
      <c r="A28" s="73"/>
      <c r="B28" s="23"/>
      <c r="C28" s="23"/>
      <c r="D28" s="46"/>
      <c r="E28" s="46"/>
      <c r="F28" s="46">
        <f t="shared" si="0"/>
        <v>0</v>
      </c>
    </row>
    <row r="29" spans="1:6" ht="21" customHeight="1">
      <c r="A29" s="73"/>
      <c r="B29" s="23"/>
      <c r="C29" s="23"/>
      <c r="D29" s="46"/>
      <c r="E29" s="46"/>
      <c r="F29" s="46">
        <f t="shared" si="0"/>
        <v>0</v>
      </c>
    </row>
    <row r="30" spans="1:6" ht="21" customHeight="1">
      <c r="A30" s="73"/>
      <c r="B30" s="23"/>
      <c r="C30" s="23"/>
      <c r="D30" s="46"/>
      <c r="E30" s="46"/>
      <c r="F30" s="46">
        <f t="shared" si="0"/>
        <v>0</v>
      </c>
    </row>
    <row r="31" spans="1:6" ht="21" customHeight="1">
      <c r="A31" s="73"/>
      <c r="B31" s="23"/>
      <c r="C31" s="23"/>
      <c r="D31" s="46"/>
      <c r="E31" s="46"/>
      <c r="F31" s="46">
        <f t="shared" si="0"/>
        <v>0</v>
      </c>
    </row>
    <row r="32" spans="1:6" ht="21" customHeight="1">
      <c r="A32" s="73"/>
      <c r="B32" s="23"/>
      <c r="C32" s="23"/>
      <c r="D32" s="46"/>
      <c r="E32" s="46"/>
      <c r="F32" s="46">
        <f t="shared" si="0"/>
        <v>0</v>
      </c>
    </row>
    <row r="33" spans="1:6" ht="21" customHeight="1">
      <c r="A33" s="73"/>
      <c r="B33" s="23"/>
      <c r="C33" s="23"/>
      <c r="D33" s="46"/>
      <c r="E33" s="46"/>
      <c r="F33" s="46">
        <f t="shared" si="0"/>
        <v>0</v>
      </c>
    </row>
    <row r="34" spans="1:6" ht="21" customHeight="1">
      <c r="A34" s="73"/>
      <c r="B34" s="23"/>
      <c r="C34" s="23"/>
      <c r="D34" s="46"/>
      <c r="E34" s="46"/>
      <c r="F34" s="46">
        <f t="shared" si="0"/>
        <v>0</v>
      </c>
    </row>
    <row r="35" spans="1:6" ht="21" customHeight="1">
      <c r="A35" s="73"/>
      <c r="B35" s="23"/>
      <c r="C35" s="23"/>
      <c r="D35" s="46"/>
      <c r="E35" s="46"/>
      <c r="F35" s="46">
        <f t="shared" si="0"/>
        <v>0</v>
      </c>
    </row>
    <row r="36" spans="1:6" ht="21" customHeight="1">
      <c r="A36" s="73"/>
      <c r="B36" s="23"/>
      <c r="C36" s="23"/>
      <c r="D36" s="46"/>
      <c r="E36" s="46"/>
      <c r="F36" s="46">
        <f t="shared" si="0"/>
        <v>0</v>
      </c>
    </row>
    <row r="37" spans="1:6" ht="21" customHeight="1">
      <c r="A37" s="73"/>
      <c r="B37" s="23"/>
      <c r="C37" s="23"/>
      <c r="D37" s="46"/>
      <c r="E37" s="46"/>
      <c r="F37" s="46">
        <f t="shared" si="0"/>
        <v>0</v>
      </c>
    </row>
    <row r="38" spans="1:6" ht="21" customHeight="1">
      <c r="A38" s="73"/>
      <c r="B38" s="23"/>
      <c r="C38" s="23"/>
      <c r="D38" s="46"/>
      <c r="E38" s="46"/>
      <c r="F38" s="46">
        <f t="shared" si="0"/>
        <v>0</v>
      </c>
    </row>
    <row r="39" spans="1:6" ht="21" customHeight="1">
      <c r="A39" s="73"/>
      <c r="B39" s="23"/>
      <c r="C39" s="23"/>
      <c r="D39" s="46"/>
      <c r="E39" s="46"/>
      <c r="F39" s="46">
        <f t="shared" si="0"/>
        <v>0</v>
      </c>
    </row>
    <row r="40" spans="1:6" ht="21" customHeight="1">
      <c r="A40" s="73"/>
      <c r="B40" s="23"/>
      <c r="C40" s="23"/>
      <c r="D40" s="46"/>
      <c r="E40" s="46"/>
      <c r="F40" s="46">
        <f t="shared" si="0"/>
        <v>0</v>
      </c>
    </row>
    <row r="41" spans="1:6" ht="21" customHeight="1">
      <c r="A41" s="71" t="s">
        <v>78</v>
      </c>
      <c r="B41" s="72"/>
      <c r="C41" s="72"/>
      <c r="D41" s="46">
        <f>SUM(D7:D40)</f>
        <v>0</v>
      </c>
      <c r="E41" s="46">
        <f>SUM(E7:E40)</f>
        <v>0</v>
      </c>
      <c r="F41" s="46">
        <f>F40</f>
        <v>0</v>
      </c>
    </row>
    <row r="42" spans="1:6" ht="21" customHeight="1">
      <c r="A42" s="68"/>
      <c r="B42" s="68"/>
      <c r="C42" s="68"/>
      <c r="D42" s="537"/>
      <c r="E42" s="537"/>
      <c r="F42" s="537"/>
    </row>
    <row r="43" spans="1:6" ht="21" customHeight="1">
      <c r="A43" s="14"/>
      <c r="B43" s="539" t="s">
        <v>813</v>
      </c>
      <c r="C43" s="539"/>
      <c r="D43" s="539"/>
      <c r="E43" s="539"/>
      <c r="F43" s="537"/>
    </row>
    <row r="44" spans="1:6">
      <c r="A44" s="68"/>
      <c r="B44" s="68"/>
      <c r="C44" s="68"/>
      <c r="D44" s="977" t="s">
        <v>1130</v>
      </c>
      <c r="E44" s="977"/>
      <c r="F44" s="537"/>
    </row>
    <row r="45" spans="1:6" ht="16.8" customHeight="1">
      <c r="A45" s="10"/>
      <c r="B45" s="10"/>
      <c r="C45" s="153" t="s">
        <v>809</v>
      </c>
      <c r="D45" s="977" t="s">
        <v>808</v>
      </c>
      <c r="E45" s="977"/>
      <c r="F45" s="537"/>
    </row>
    <row r="46" spans="1:6" ht="16.8" customHeight="1">
      <c r="A46" s="10"/>
      <c r="B46" s="10"/>
      <c r="C46" s="10"/>
      <c r="D46" s="876" t="s">
        <v>807</v>
      </c>
      <c r="E46" s="876"/>
      <c r="F46" s="538" t="s">
        <v>158</v>
      </c>
    </row>
    <row r="47" spans="1:6" ht="16.8" customHeight="1">
      <c r="A47" s="10"/>
      <c r="B47" s="539" t="s">
        <v>814</v>
      </c>
      <c r="C47" s="539"/>
      <c r="D47" s="539"/>
      <c r="E47" s="539"/>
      <c r="F47" s="538"/>
    </row>
    <row r="48" spans="1:6" ht="16.8" customHeight="1">
      <c r="A48" s="10"/>
      <c r="B48" s="10"/>
      <c r="C48" s="10"/>
      <c r="D48" s="12" t="s">
        <v>1131</v>
      </c>
      <c r="E48" s="12"/>
      <c r="F48" s="538"/>
    </row>
    <row r="49" spans="3:6" ht="17.55" customHeight="1">
      <c r="C49" s="153" t="s">
        <v>809</v>
      </c>
      <c r="D49" s="977" t="s">
        <v>808</v>
      </c>
      <c r="E49" s="977"/>
      <c r="F49" s="14"/>
    </row>
    <row r="50" spans="3:6">
      <c r="D50" s="10" t="s">
        <v>812</v>
      </c>
      <c r="F50" s="14" t="s">
        <v>811</v>
      </c>
    </row>
  </sheetData>
  <mergeCells count="5">
    <mergeCell ref="A2:F2"/>
    <mergeCell ref="D44:E44"/>
    <mergeCell ref="D45:E45"/>
    <mergeCell ref="D49:E49"/>
    <mergeCell ref="D46:E46"/>
  </mergeCells>
  <phoneticPr fontId="6"/>
  <pageMargins left="0.78740157480314965" right="0.78740157480314965" top="0.98425196850393704" bottom="0.98425196850393704" header="0.31496062992125984" footer="0.31496062992125984"/>
  <pageSetup paperSize="9" scale="73"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pageSetUpPr fitToPage="1"/>
  </sheetPr>
  <dimension ref="A1:F51"/>
  <sheetViews>
    <sheetView view="pageBreakPreview" zoomScaleNormal="100" zoomScaleSheetLayoutView="100" workbookViewId="0"/>
  </sheetViews>
  <sheetFormatPr defaultColWidth="9" defaultRowHeight="13.2"/>
  <cols>
    <col min="1" max="2" width="15.88671875" style="9" customWidth="1"/>
    <col min="3" max="3" width="28.109375" style="9" customWidth="1"/>
    <col min="4" max="6" width="15.88671875" style="9" customWidth="1"/>
    <col min="7" max="16384" width="9" style="9"/>
  </cols>
  <sheetData>
    <row r="1" spans="1:6" ht="21">
      <c r="A1" s="252"/>
      <c r="B1" s="10"/>
      <c r="C1" s="10"/>
      <c r="D1" s="10"/>
      <c r="E1" s="10"/>
      <c r="F1" s="186" t="s">
        <v>721</v>
      </c>
    </row>
    <row r="2" spans="1:6" ht="21" customHeight="1">
      <c r="A2" s="887" t="s">
        <v>306</v>
      </c>
      <c r="B2" s="887"/>
      <c r="C2" s="887"/>
      <c r="D2" s="887"/>
      <c r="E2" s="887"/>
      <c r="F2" s="887"/>
    </row>
    <row r="3" spans="1:6" ht="21" customHeight="1">
      <c r="A3" s="10"/>
      <c r="B3" s="68"/>
      <c r="C3" s="68"/>
      <c r="D3" s="68"/>
      <c r="E3" s="10" t="s">
        <v>769</v>
      </c>
      <c r="F3" s="10"/>
    </row>
    <row r="4" spans="1:6" ht="21" customHeight="1">
      <c r="A4" s="10"/>
      <c r="B4" s="10"/>
      <c r="C4" s="10"/>
      <c r="D4" s="10"/>
      <c r="E4" s="10"/>
      <c r="F4" s="11" t="s">
        <v>238</v>
      </c>
    </row>
    <row r="5" spans="1:6" ht="21" customHeight="1">
      <c r="A5" s="69" t="s">
        <v>79</v>
      </c>
      <c r="B5" s="70" t="s">
        <v>63</v>
      </c>
      <c r="C5" s="70" t="s">
        <v>4</v>
      </c>
      <c r="D5" s="70" t="s">
        <v>80</v>
      </c>
      <c r="E5" s="70" t="s">
        <v>190</v>
      </c>
      <c r="F5" s="70" t="s">
        <v>196</v>
      </c>
    </row>
    <row r="6" spans="1:6" ht="21" customHeight="1">
      <c r="A6" s="71" t="s">
        <v>770</v>
      </c>
      <c r="B6" s="72"/>
      <c r="C6" s="72"/>
      <c r="D6" s="72"/>
      <c r="E6" s="72"/>
      <c r="F6" s="46">
        <v>0</v>
      </c>
    </row>
    <row r="7" spans="1:6" ht="21" customHeight="1">
      <c r="A7" s="73"/>
      <c r="B7" s="23"/>
      <c r="C7" s="23"/>
      <c r="D7" s="46"/>
      <c r="E7" s="46"/>
      <c r="F7" s="46">
        <f t="shared" ref="F7:F40" si="0">F6+D7-E7</f>
        <v>0</v>
      </c>
    </row>
    <row r="8" spans="1:6" ht="21" customHeight="1">
      <c r="A8" s="73"/>
      <c r="B8" s="23"/>
      <c r="C8" s="23"/>
      <c r="D8" s="46"/>
      <c r="E8" s="46"/>
      <c r="F8" s="46">
        <f t="shared" si="0"/>
        <v>0</v>
      </c>
    </row>
    <row r="9" spans="1:6" ht="21" customHeight="1">
      <c r="A9" s="73"/>
      <c r="B9" s="23"/>
      <c r="C9" s="23"/>
      <c r="D9" s="46"/>
      <c r="E9" s="46"/>
      <c r="F9" s="46">
        <f t="shared" si="0"/>
        <v>0</v>
      </c>
    </row>
    <row r="10" spans="1:6" ht="21" customHeight="1">
      <c r="A10" s="73"/>
      <c r="B10" s="23"/>
      <c r="C10" s="23"/>
      <c r="D10" s="46"/>
      <c r="E10" s="46"/>
      <c r="F10" s="46">
        <f t="shared" si="0"/>
        <v>0</v>
      </c>
    </row>
    <row r="11" spans="1:6" ht="21" customHeight="1">
      <c r="A11" s="73"/>
      <c r="B11" s="23"/>
      <c r="C11" s="23"/>
      <c r="D11" s="46"/>
      <c r="E11" s="46"/>
      <c r="F11" s="46">
        <f t="shared" si="0"/>
        <v>0</v>
      </c>
    </row>
    <row r="12" spans="1:6" ht="21" customHeight="1">
      <c r="A12" s="73"/>
      <c r="B12" s="23"/>
      <c r="C12" s="23"/>
      <c r="D12" s="46"/>
      <c r="E12" s="46"/>
      <c r="F12" s="46">
        <f t="shared" si="0"/>
        <v>0</v>
      </c>
    </row>
    <row r="13" spans="1:6" ht="21" customHeight="1">
      <c r="A13" s="73"/>
      <c r="B13" s="23"/>
      <c r="C13" s="23"/>
      <c r="D13" s="46"/>
      <c r="E13" s="46"/>
      <c r="F13" s="46">
        <f t="shared" si="0"/>
        <v>0</v>
      </c>
    </row>
    <row r="14" spans="1:6" ht="21" customHeight="1">
      <c r="A14" s="73"/>
      <c r="B14" s="23"/>
      <c r="C14" s="23"/>
      <c r="D14" s="46"/>
      <c r="E14" s="46"/>
      <c r="F14" s="46">
        <f t="shared" si="0"/>
        <v>0</v>
      </c>
    </row>
    <row r="15" spans="1:6" ht="21" customHeight="1">
      <c r="A15" s="73"/>
      <c r="B15" s="23"/>
      <c r="C15" s="23"/>
      <c r="D15" s="46"/>
      <c r="E15" s="46"/>
      <c r="F15" s="46">
        <f t="shared" si="0"/>
        <v>0</v>
      </c>
    </row>
    <row r="16" spans="1:6" ht="21" customHeight="1">
      <c r="A16" s="73"/>
      <c r="B16" s="23"/>
      <c r="C16" s="23"/>
      <c r="D16" s="46"/>
      <c r="E16" s="46"/>
      <c r="F16" s="46">
        <f t="shared" si="0"/>
        <v>0</v>
      </c>
    </row>
    <row r="17" spans="1:6" ht="21" customHeight="1">
      <c r="A17" s="73"/>
      <c r="B17" s="23"/>
      <c r="C17" s="23"/>
      <c r="D17" s="46"/>
      <c r="E17" s="46"/>
      <c r="F17" s="46">
        <f t="shared" si="0"/>
        <v>0</v>
      </c>
    </row>
    <row r="18" spans="1:6" ht="21" customHeight="1">
      <c r="A18" s="73"/>
      <c r="B18" s="23"/>
      <c r="C18" s="23"/>
      <c r="D18" s="46"/>
      <c r="E18" s="46"/>
      <c r="F18" s="46">
        <f t="shared" si="0"/>
        <v>0</v>
      </c>
    </row>
    <row r="19" spans="1:6" ht="21" customHeight="1">
      <c r="A19" s="73"/>
      <c r="B19" s="23"/>
      <c r="C19" s="23"/>
      <c r="D19" s="46"/>
      <c r="E19" s="46"/>
      <c r="F19" s="46">
        <f t="shared" si="0"/>
        <v>0</v>
      </c>
    </row>
    <row r="20" spans="1:6" ht="21" customHeight="1">
      <c r="A20" s="73"/>
      <c r="B20" s="23"/>
      <c r="C20" s="23"/>
      <c r="D20" s="46"/>
      <c r="E20" s="46"/>
      <c r="F20" s="46">
        <f t="shared" si="0"/>
        <v>0</v>
      </c>
    </row>
    <row r="21" spans="1:6" ht="21" customHeight="1">
      <c r="A21" s="73"/>
      <c r="B21" s="23"/>
      <c r="C21" s="23"/>
      <c r="D21" s="46"/>
      <c r="E21" s="46"/>
      <c r="F21" s="46">
        <f t="shared" si="0"/>
        <v>0</v>
      </c>
    </row>
    <row r="22" spans="1:6" ht="21" customHeight="1">
      <c r="A22" s="73"/>
      <c r="B22" s="23"/>
      <c r="C22" s="23"/>
      <c r="D22" s="46"/>
      <c r="E22" s="46"/>
      <c r="F22" s="46">
        <f t="shared" si="0"/>
        <v>0</v>
      </c>
    </row>
    <row r="23" spans="1:6" ht="21" customHeight="1">
      <c r="A23" s="73"/>
      <c r="B23" s="23"/>
      <c r="C23" s="23"/>
      <c r="D23" s="46"/>
      <c r="E23" s="46"/>
      <c r="F23" s="46">
        <f t="shared" si="0"/>
        <v>0</v>
      </c>
    </row>
    <row r="24" spans="1:6" ht="21" customHeight="1">
      <c r="A24" s="73"/>
      <c r="B24" s="23"/>
      <c r="C24" s="23"/>
      <c r="D24" s="46"/>
      <c r="E24" s="46"/>
      <c r="F24" s="46">
        <f t="shared" si="0"/>
        <v>0</v>
      </c>
    </row>
    <row r="25" spans="1:6" ht="21" customHeight="1">
      <c r="A25" s="73"/>
      <c r="B25" s="23"/>
      <c r="D25" s="46"/>
      <c r="E25" s="46"/>
      <c r="F25" s="46">
        <f t="shared" si="0"/>
        <v>0</v>
      </c>
    </row>
    <row r="26" spans="1:6" ht="21" customHeight="1">
      <c r="A26" s="73"/>
      <c r="B26" s="23"/>
      <c r="C26" s="23"/>
      <c r="D26" s="46"/>
      <c r="E26" s="46"/>
      <c r="F26" s="46">
        <f t="shared" si="0"/>
        <v>0</v>
      </c>
    </row>
    <row r="27" spans="1:6" ht="21" customHeight="1">
      <c r="A27" s="73"/>
      <c r="B27" s="23"/>
      <c r="C27" s="23"/>
      <c r="D27" s="46"/>
      <c r="E27" s="46"/>
      <c r="F27" s="46">
        <f t="shared" si="0"/>
        <v>0</v>
      </c>
    </row>
    <row r="28" spans="1:6" ht="21" customHeight="1">
      <c r="A28" s="73"/>
      <c r="B28" s="23"/>
      <c r="C28" s="23"/>
      <c r="D28" s="46"/>
      <c r="E28" s="46"/>
      <c r="F28" s="46">
        <f t="shared" si="0"/>
        <v>0</v>
      </c>
    </row>
    <row r="29" spans="1:6" ht="21" customHeight="1">
      <c r="A29" s="73"/>
      <c r="B29" s="23"/>
      <c r="C29" s="23"/>
      <c r="D29" s="46"/>
      <c r="E29" s="46"/>
      <c r="F29" s="46">
        <f t="shared" si="0"/>
        <v>0</v>
      </c>
    </row>
    <row r="30" spans="1:6" ht="21" customHeight="1">
      <c r="A30" s="73"/>
      <c r="B30" s="23"/>
      <c r="C30" s="23"/>
      <c r="D30" s="46"/>
      <c r="E30" s="46"/>
      <c r="F30" s="46">
        <f t="shared" si="0"/>
        <v>0</v>
      </c>
    </row>
    <row r="31" spans="1:6" ht="21" customHeight="1">
      <c r="A31" s="73"/>
      <c r="B31" s="23"/>
      <c r="C31" s="23"/>
      <c r="D31" s="46"/>
      <c r="E31" s="46"/>
      <c r="F31" s="46">
        <f t="shared" si="0"/>
        <v>0</v>
      </c>
    </row>
    <row r="32" spans="1:6" ht="21" customHeight="1">
      <c r="A32" s="73"/>
      <c r="B32" s="23"/>
      <c r="C32" s="23"/>
      <c r="D32" s="46"/>
      <c r="E32" s="46"/>
      <c r="F32" s="46">
        <f t="shared" si="0"/>
        <v>0</v>
      </c>
    </row>
    <row r="33" spans="1:6" ht="21" customHeight="1">
      <c r="A33" s="73"/>
      <c r="B33" s="23"/>
      <c r="C33" s="23"/>
      <c r="D33" s="46"/>
      <c r="E33" s="46"/>
      <c r="F33" s="46">
        <f t="shared" si="0"/>
        <v>0</v>
      </c>
    </row>
    <row r="34" spans="1:6" ht="21" customHeight="1">
      <c r="A34" s="73"/>
      <c r="B34" s="23"/>
      <c r="C34" s="23"/>
      <c r="D34" s="46"/>
      <c r="E34" s="46"/>
      <c r="F34" s="46">
        <f t="shared" si="0"/>
        <v>0</v>
      </c>
    </row>
    <row r="35" spans="1:6" ht="21" customHeight="1">
      <c r="A35" s="73"/>
      <c r="B35" s="23"/>
      <c r="C35" s="23"/>
      <c r="D35" s="46"/>
      <c r="E35" s="46"/>
      <c r="F35" s="46">
        <f t="shared" si="0"/>
        <v>0</v>
      </c>
    </row>
    <row r="36" spans="1:6" ht="21" customHeight="1">
      <c r="A36" s="73"/>
      <c r="B36" s="23"/>
      <c r="C36" s="23"/>
      <c r="D36" s="46"/>
      <c r="E36" s="46"/>
      <c r="F36" s="46">
        <f t="shared" si="0"/>
        <v>0</v>
      </c>
    </row>
    <row r="37" spans="1:6" ht="21" customHeight="1">
      <c r="A37" s="73"/>
      <c r="B37" s="23"/>
      <c r="C37" s="23"/>
      <c r="D37" s="46"/>
      <c r="E37" s="46"/>
      <c r="F37" s="46">
        <f t="shared" si="0"/>
        <v>0</v>
      </c>
    </row>
    <row r="38" spans="1:6" ht="21" customHeight="1">
      <c r="A38" s="73"/>
      <c r="B38" s="23"/>
      <c r="C38" s="23"/>
      <c r="D38" s="46"/>
      <c r="E38" s="46"/>
      <c r="F38" s="46">
        <f t="shared" si="0"/>
        <v>0</v>
      </c>
    </row>
    <row r="39" spans="1:6" ht="21" customHeight="1">
      <c r="A39" s="73"/>
      <c r="B39" s="23"/>
      <c r="C39" s="23"/>
      <c r="D39" s="46"/>
      <c r="E39" s="46"/>
      <c r="F39" s="46">
        <f t="shared" si="0"/>
        <v>0</v>
      </c>
    </row>
    <row r="40" spans="1:6" ht="21" customHeight="1">
      <c r="A40" s="73"/>
      <c r="B40" s="23"/>
      <c r="C40" s="23"/>
      <c r="D40" s="46"/>
      <c r="E40" s="46"/>
      <c r="F40" s="46">
        <f t="shared" si="0"/>
        <v>0</v>
      </c>
    </row>
    <row r="41" spans="1:6" ht="21" customHeight="1">
      <c r="A41" s="71" t="s">
        <v>78</v>
      </c>
      <c r="B41" s="72"/>
      <c r="C41" s="72"/>
      <c r="D41" s="46">
        <f>SUM(D7:D40)</f>
        <v>0</v>
      </c>
      <c r="E41" s="46">
        <f>SUM(E7:E40)</f>
        <v>0</v>
      </c>
      <c r="F41" s="46">
        <f>F40</f>
        <v>0</v>
      </c>
    </row>
    <row r="42" spans="1:6" ht="21" customHeight="1">
      <c r="A42" s="68"/>
      <c r="B42" s="68"/>
      <c r="C42" s="68"/>
      <c r="D42" s="537"/>
      <c r="E42" s="537"/>
      <c r="F42" s="537"/>
    </row>
    <row r="43" spans="1:6" ht="21" customHeight="1">
      <c r="A43" s="68"/>
      <c r="B43" s="885" t="s">
        <v>815</v>
      </c>
      <c r="C43" s="885"/>
      <c r="D43" s="885"/>
      <c r="E43" s="885"/>
      <c r="F43" s="537"/>
    </row>
    <row r="44" spans="1:6" ht="21" customHeight="1">
      <c r="A44" s="68"/>
      <c r="B44" s="534"/>
      <c r="C44" s="534"/>
      <c r="D44" s="977" t="s">
        <v>1130</v>
      </c>
      <c r="E44" s="977"/>
      <c r="F44" s="537"/>
    </row>
    <row r="45" spans="1:6" ht="21" customHeight="1">
      <c r="A45" s="68"/>
      <c r="B45" s="534"/>
      <c r="C45" s="153" t="s">
        <v>809</v>
      </c>
      <c r="D45" s="977" t="s">
        <v>808</v>
      </c>
      <c r="E45" s="977"/>
      <c r="F45" s="537"/>
    </row>
    <row r="46" spans="1:6">
      <c r="A46" s="68"/>
      <c r="B46" s="68"/>
      <c r="C46" s="68"/>
      <c r="D46" s="876" t="s">
        <v>807</v>
      </c>
      <c r="E46" s="876"/>
      <c r="F46" s="14" t="s">
        <v>158</v>
      </c>
    </row>
    <row r="47" spans="1:6" ht="16.2">
      <c r="A47" s="68"/>
      <c r="B47" s="539" t="s">
        <v>816</v>
      </c>
      <c r="C47" s="539"/>
      <c r="D47" s="539"/>
      <c r="E47" s="539"/>
      <c r="F47" s="538"/>
    </row>
    <row r="48" spans="1:6">
      <c r="A48" s="68"/>
      <c r="B48" s="10"/>
      <c r="C48" s="10"/>
      <c r="D48" s="12" t="s">
        <v>1131</v>
      </c>
      <c r="E48" s="12"/>
      <c r="F48" s="538"/>
    </row>
    <row r="49" spans="1:6">
      <c r="A49" s="68"/>
      <c r="C49" s="153" t="s">
        <v>809</v>
      </c>
      <c r="D49" s="876" t="s">
        <v>808</v>
      </c>
      <c r="E49" s="876"/>
      <c r="F49" s="14"/>
    </row>
    <row r="50" spans="1:6">
      <c r="A50" s="68"/>
      <c r="B50" s="68"/>
      <c r="C50" s="68"/>
      <c r="D50" s="12" t="s">
        <v>812</v>
      </c>
      <c r="E50" s="12"/>
      <c r="F50" s="14" t="s">
        <v>811</v>
      </c>
    </row>
    <row r="51" spans="1:6">
      <c r="A51" s="10"/>
      <c r="B51" s="10"/>
      <c r="C51" s="10"/>
      <c r="D51" s="10"/>
      <c r="E51" s="10"/>
      <c r="F51" s="10"/>
    </row>
  </sheetData>
  <mergeCells count="6">
    <mergeCell ref="D49:E49"/>
    <mergeCell ref="A2:F2"/>
    <mergeCell ref="B43:E43"/>
    <mergeCell ref="D45:E45"/>
    <mergeCell ref="D46:E46"/>
    <mergeCell ref="D44:E44"/>
  </mergeCells>
  <phoneticPr fontId="6"/>
  <printOptions horizontalCentered="1"/>
  <pageMargins left="0.70866141732283472" right="0.70866141732283472" top="0.74803149606299213" bottom="0.74803149606299213" header="0.31496062992125984" footer="0.31496062992125984"/>
  <pageSetup paperSize="9" scale="76"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AV41"/>
  <sheetViews>
    <sheetView view="pageBreakPreview" zoomScaleNormal="100" zoomScaleSheetLayoutView="100" workbookViewId="0"/>
  </sheetViews>
  <sheetFormatPr defaultColWidth="8.88671875" defaultRowHeight="13.2"/>
  <cols>
    <col min="1" max="24" width="3.88671875" style="351" customWidth="1"/>
    <col min="25" max="116" width="3.44140625" style="351" customWidth="1"/>
    <col min="117" max="16384" width="8.88671875" style="351"/>
  </cols>
  <sheetData>
    <row r="1" spans="1:48" ht="20.100000000000001" customHeight="1">
      <c r="A1" s="247" t="s">
        <v>450</v>
      </c>
      <c r="B1" s="247"/>
      <c r="C1" s="247"/>
      <c r="D1" s="247"/>
      <c r="E1" s="247"/>
      <c r="F1" s="247"/>
      <c r="G1" s="247"/>
      <c r="H1" s="247"/>
      <c r="I1" s="247"/>
      <c r="J1" s="247"/>
      <c r="K1" s="247"/>
      <c r="L1" s="247"/>
      <c r="M1" s="247"/>
      <c r="N1" s="247"/>
      <c r="O1" s="247"/>
      <c r="P1" s="247"/>
      <c r="Q1" s="247"/>
      <c r="R1" s="247"/>
      <c r="S1" s="247"/>
      <c r="T1" s="247"/>
      <c r="V1" s="247"/>
      <c r="W1" s="247" t="s">
        <v>335</v>
      </c>
      <c r="X1" s="247"/>
      <c r="Y1" s="247" t="s">
        <v>336</v>
      </c>
      <c r="Z1" s="247"/>
      <c r="AA1" s="247"/>
      <c r="AB1" s="247"/>
      <c r="AC1" s="247"/>
      <c r="AD1" s="247"/>
      <c r="AE1" s="247"/>
      <c r="AF1" s="247"/>
      <c r="AG1" s="247"/>
      <c r="AH1" s="247"/>
      <c r="AI1" s="247"/>
      <c r="AJ1" s="247"/>
      <c r="AK1" s="247"/>
      <c r="AL1" s="247"/>
      <c r="AM1" s="247"/>
      <c r="AN1" s="247"/>
      <c r="AO1" s="247"/>
      <c r="AP1" s="247"/>
      <c r="AQ1" s="247"/>
      <c r="AR1" s="247"/>
      <c r="AS1" s="247"/>
      <c r="AT1" s="247"/>
      <c r="AU1" s="247"/>
      <c r="AV1" s="247"/>
    </row>
    <row r="2" spans="1:48" ht="20.100000000000001" customHeight="1">
      <c r="X2" s="352" t="s">
        <v>1132</v>
      </c>
      <c r="Y2" s="247" t="s">
        <v>738</v>
      </c>
      <c r="Z2" s="247"/>
      <c r="AA2" s="247"/>
      <c r="AB2" s="247"/>
      <c r="AC2" s="247"/>
      <c r="AD2" s="247"/>
      <c r="AE2" s="247"/>
      <c r="AF2" s="247"/>
      <c r="AG2" s="247"/>
      <c r="AH2" s="247"/>
      <c r="AI2" s="247"/>
      <c r="AJ2" s="247"/>
      <c r="AK2" s="247"/>
      <c r="AL2" s="247"/>
      <c r="AM2" s="247"/>
      <c r="AN2" s="247"/>
      <c r="AO2" s="247"/>
      <c r="AP2" s="247"/>
      <c r="AQ2" s="247"/>
      <c r="AR2" s="247"/>
      <c r="AS2" s="247"/>
      <c r="AT2" s="247"/>
      <c r="AU2" s="247"/>
      <c r="AV2" s="247"/>
    </row>
    <row r="3" spans="1:48" ht="20.100000000000001" customHeight="1">
      <c r="A3" s="351" t="s">
        <v>452</v>
      </c>
      <c r="Y3" s="247"/>
      <c r="Z3" s="247" t="s">
        <v>416</v>
      </c>
      <c r="AA3" s="247"/>
      <c r="AB3" s="247"/>
      <c r="AC3" s="247"/>
      <c r="AD3" s="247"/>
      <c r="AE3" s="247"/>
      <c r="AF3" s="247"/>
      <c r="AG3" s="247"/>
      <c r="AH3" s="247"/>
      <c r="AI3" s="247"/>
      <c r="AJ3" s="247"/>
      <c r="AK3" s="247"/>
      <c r="AL3" s="247"/>
      <c r="AM3" s="247"/>
      <c r="AN3" s="247"/>
      <c r="AO3" s="247"/>
      <c r="AP3" s="247"/>
      <c r="AQ3" s="247"/>
      <c r="AR3" s="247"/>
      <c r="AS3" s="247"/>
      <c r="AT3" s="247"/>
      <c r="AU3" s="247"/>
      <c r="AV3" s="247"/>
    </row>
    <row r="4" spans="1:48" ht="20.100000000000001" customHeight="1">
      <c r="W4" s="352"/>
      <c r="X4" s="352" t="s">
        <v>400</v>
      </c>
      <c r="Y4" s="247" t="s">
        <v>714</v>
      </c>
      <c r="Z4" s="247"/>
      <c r="AA4" s="247"/>
      <c r="AB4" s="247"/>
      <c r="AC4" s="247"/>
      <c r="AD4" s="247"/>
      <c r="AE4" s="247"/>
      <c r="AF4" s="247"/>
      <c r="AG4" s="247"/>
      <c r="AH4" s="247"/>
      <c r="AI4" s="247"/>
      <c r="AJ4" s="247"/>
      <c r="AK4" s="247"/>
      <c r="AL4" s="247"/>
      <c r="AM4" s="247"/>
      <c r="AN4" s="247"/>
      <c r="AO4" s="247"/>
      <c r="AP4" s="247"/>
      <c r="AQ4" s="247"/>
      <c r="AR4" s="247"/>
      <c r="AS4" s="247"/>
      <c r="AT4" s="247"/>
      <c r="AU4" s="247"/>
      <c r="AV4" s="247"/>
    </row>
    <row r="5" spans="1:48" ht="16.2">
      <c r="A5" s="986" t="s">
        <v>415</v>
      </c>
      <c r="B5" s="986"/>
      <c r="C5" s="986"/>
      <c r="D5" s="986"/>
      <c r="E5" s="986"/>
      <c r="F5" s="986"/>
      <c r="G5" s="986"/>
      <c r="H5" s="986"/>
      <c r="I5" s="986"/>
      <c r="J5" s="986"/>
      <c r="K5" s="986"/>
      <c r="L5" s="986"/>
      <c r="M5" s="986"/>
      <c r="N5" s="986"/>
      <c r="O5" s="986"/>
      <c r="P5" s="986"/>
      <c r="Q5" s="986"/>
      <c r="R5" s="986"/>
      <c r="S5" s="986"/>
      <c r="T5" s="986"/>
      <c r="U5" s="986"/>
      <c r="V5" s="986"/>
      <c r="W5" s="986"/>
      <c r="X5" s="986"/>
      <c r="Y5" s="247"/>
      <c r="Z5" s="247" t="s">
        <v>417</v>
      </c>
      <c r="AA5" s="247"/>
      <c r="AB5" s="247"/>
      <c r="AC5" s="247"/>
      <c r="AD5" s="247"/>
      <c r="AE5" s="247"/>
      <c r="AF5" s="247"/>
      <c r="AG5" s="247"/>
      <c r="AH5" s="247"/>
      <c r="AI5" s="247"/>
      <c r="AJ5" s="247"/>
      <c r="AK5" s="247"/>
      <c r="AL5" s="247"/>
      <c r="AM5" s="247"/>
      <c r="AN5" s="247"/>
      <c r="AO5" s="247"/>
      <c r="AP5" s="247"/>
      <c r="AQ5" s="247"/>
      <c r="AR5" s="247"/>
      <c r="AS5" s="247"/>
      <c r="AT5" s="247"/>
      <c r="AU5" s="247"/>
      <c r="AV5" s="247"/>
    </row>
    <row r="6" spans="1:48" ht="20.100000000000001" customHeight="1">
      <c r="A6" s="353"/>
      <c r="B6" s="354" t="s">
        <v>1133</v>
      </c>
      <c r="C6" s="355"/>
      <c r="D6" s="355"/>
      <c r="E6" s="355"/>
      <c r="F6" s="355"/>
      <c r="G6" s="355"/>
      <c r="H6" s="355"/>
      <c r="I6" s="355"/>
      <c r="J6" s="355"/>
      <c r="K6" s="355"/>
      <c r="L6" s="355"/>
      <c r="M6" s="355"/>
      <c r="N6" s="355"/>
      <c r="O6" s="355"/>
      <c r="P6" s="355"/>
      <c r="Q6" s="355"/>
      <c r="R6" s="355"/>
      <c r="S6" s="355"/>
      <c r="T6" s="355"/>
      <c r="U6" s="353"/>
      <c r="V6" s="353"/>
      <c r="W6" s="353"/>
      <c r="Y6" s="247"/>
      <c r="Z6" s="247"/>
      <c r="AA6" s="247"/>
      <c r="AB6" s="247"/>
      <c r="AC6" s="247"/>
      <c r="AD6" s="247"/>
      <c r="AE6" s="247"/>
      <c r="AF6" s="247"/>
      <c r="AG6" s="247"/>
      <c r="AH6" s="247"/>
      <c r="AI6" s="247"/>
      <c r="AJ6" s="247"/>
      <c r="AK6" s="247"/>
      <c r="AL6" s="247"/>
      <c r="AM6" s="247"/>
      <c r="AN6" s="247"/>
      <c r="AO6" s="247"/>
      <c r="AP6" s="247"/>
      <c r="AQ6" s="247"/>
      <c r="AR6" s="247"/>
      <c r="AS6" s="247"/>
      <c r="AT6" s="247"/>
      <c r="AU6" s="247"/>
      <c r="AV6" s="247"/>
    </row>
    <row r="7" spans="1:48" ht="20.100000000000001" customHeight="1">
      <c r="B7" s="356"/>
      <c r="C7" s="357" t="s">
        <v>782</v>
      </c>
      <c r="D7" s="356"/>
      <c r="E7" s="356"/>
      <c r="F7" s="356"/>
      <c r="G7" s="356"/>
      <c r="H7" s="356"/>
      <c r="I7" s="356"/>
      <c r="J7" s="356"/>
      <c r="K7" s="356"/>
      <c r="L7" s="356"/>
      <c r="M7" s="356"/>
      <c r="N7" s="356"/>
      <c r="O7" s="356"/>
      <c r="P7" s="356"/>
      <c r="Q7" s="356"/>
      <c r="R7" s="356"/>
      <c r="S7" s="356"/>
      <c r="T7" s="356"/>
      <c r="Z7" s="247"/>
      <c r="AA7" s="247"/>
      <c r="AD7" s="358"/>
      <c r="AE7" s="359" t="s">
        <v>739</v>
      </c>
      <c r="AF7" s="359"/>
      <c r="AG7" s="359"/>
      <c r="AH7" s="359"/>
      <c r="AI7" s="359"/>
      <c r="AJ7" s="359"/>
      <c r="AK7" s="359"/>
      <c r="AL7" s="359"/>
      <c r="AM7" s="359"/>
      <c r="AN7" s="359"/>
      <c r="AO7" s="360"/>
      <c r="AP7" s="359"/>
      <c r="AQ7" s="361"/>
      <c r="AR7" s="247"/>
      <c r="AS7" s="247"/>
      <c r="AT7" s="247"/>
      <c r="AU7" s="247"/>
      <c r="AV7" s="247"/>
    </row>
    <row r="8" spans="1:48" ht="20.100000000000001" customHeight="1">
      <c r="B8" s="985" t="s">
        <v>337</v>
      </c>
      <c r="C8" s="985"/>
      <c r="D8" s="985"/>
      <c r="E8" s="985"/>
      <c r="F8" s="987" t="s">
        <v>338</v>
      </c>
      <c r="G8" s="987"/>
      <c r="H8" s="987"/>
      <c r="I8" s="987"/>
      <c r="J8" s="987"/>
      <c r="K8" s="987"/>
      <c r="L8" s="987"/>
      <c r="M8" s="987"/>
      <c r="N8" s="987"/>
      <c r="O8" s="987"/>
      <c r="P8" s="987"/>
      <c r="Q8" s="987"/>
      <c r="R8" s="987"/>
      <c r="S8" s="987"/>
      <c r="T8" s="987"/>
      <c r="U8" s="987"/>
      <c r="V8" s="987"/>
      <c r="W8" s="987"/>
      <c r="Z8" s="247"/>
      <c r="AA8" s="247"/>
      <c r="AD8" s="362"/>
      <c r="AE8" s="363" t="s">
        <v>740</v>
      </c>
      <c r="AF8" s="363"/>
      <c r="AG8" s="363"/>
      <c r="AH8" s="363"/>
      <c r="AI8" s="363"/>
      <c r="AJ8" s="363"/>
      <c r="AK8" s="363"/>
      <c r="AL8" s="363"/>
      <c r="AM8" s="363"/>
      <c r="AN8" s="363"/>
      <c r="AO8" s="364"/>
      <c r="AP8" s="363"/>
      <c r="AQ8" s="365"/>
      <c r="AR8" s="247"/>
      <c r="AS8" s="247"/>
      <c r="AT8" s="247"/>
      <c r="AU8" s="247"/>
      <c r="AV8" s="247"/>
    </row>
    <row r="9" spans="1:48" ht="14.25" customHeight="1">
      <c r="B9" s="985"/>
      <c r="C9" s="985"/>
      <c r="D9" s="985"/>
      <c r="E9" s="985"/>
      <c r="F9" s="987"/>
      <c r="G9" s="987"/>
      <c r="H9" s="987"/>
      <c r="I9" s="987"/>
      <c r="J9" s="987"/>
      <c r="K9" s="987"/>
      <c r="L9" s="987"/>
      <c r="M9" s="987"/>
      <c r="N9" s="987"/>
      <c r="O9" s="987"/>
      <c r="P9" s="987"/>
      <c r="Q9" s="987"/>
      <c r="R9" s="987"/>
      <c r="S9" s="987"/>
      <c r="T9" s="987"/>
      <c r="U9" s="987"/>
      <c r="V9" s="987"/>
      <c r="W9" s="987"/>
      <c r="Y9" s="247"/>
      <c r="Z9" s="247"/>
      <c r="AA9" s="247"/>
      <c r="AB9" s="247"/>
      <c r="AC9" s="247"/>
      <c r="AD9" s="247"/>
      <c r="AE9" s="247"/>
      <c r="AF9" s="247"/>
      <c r="AG9" s="247"/>
      <c r="AH9" s="247"/>
      <c r="AI9" s="247"/>
      <c r="AJ9" s="247"/>
      <c r="AK9" s="247"/>
      <c r="AL9" s="247"/>
      <c r="AM9" s="247"/>
      <c r="AN9" s="247"/>
      <c r="AO9" s="247"/>
      <c r="AP9" s="247"/>
      <c r="AQ9" s="247"/>
      <c r="AR9" s="247"/>
      <c r="AS9" s="247"/>
      <c r="AT9" s="247"/>
      <c r="AU9" s="247"/>
      <c r="AV9" s="247"/>
    </row>
    <row r="10" spans="1:48" ht="20.100000000000001" customHeight="1">
      <c r="B10" s="985" t="s">
        <v>339</v>
      </c>
      <c r="C10" s="985"/>
      <c r="D10" s="985"/>
      <c r="E10" s="985"/>
      <c r="F10" s="988" t="s">
        <v>340</v>
      </c>
      <c r="G10" s="988"/>
      <c r="H10" s="988"/>
      <c r="I10" s="988"/>
      <c r="J10" s="988"/>
      <c r="K10" s="988"/>
      <c r="L10" s="988"/>
      <c r="M10" s="988"/>
      <c r="N10" s="988"/>
      <c r="O10" s="988"/>
      <c r="P10" s="988"/>
      <c r="Q10" s="988"/>
      <c r="R10" s="988"/>
      <c r="S10" s="988"/>
      <c r="T10" s="988"/>
      <c r="U10" s="988"/>
      <c r="V10" s="988"/>
      <c r="W10" s="988"/>
      <c r="Y10" s="247" t="s">
        <v>722</v>
      </c>
      <c r="Z10" s="247"/>
      <c r="AA10" s="247"/>
      <c r="AB10" s="247"/>
      <c r="AC10" s="247"/>
      <c r="AD10" s="247"/>
      <c r="AE10" s="247"/>
      <c r="AF10" s="247"/>
      <c r="AG10" s="247"/>
      <c r="AH10" s="247"/>
      <c r="AI10" s="247"/>
      <c r="AJ10" s="247"/>
      <c r="AK10" s="247"/>
      <c r="AL10" s="247"/>
      <c r="AM10" s="247"/>
      <c r="AN10" s="247"/>
      <c r="AO10" s="247"/>
      <c r="AP10" s="247"/>
      <c r="AQ10" s="247"/>
      <c r="AR10" s="247"/>
      <c r="AS10" s="247"/>
      <c r="AT10" s="247"/>
      <c r="AU10" s="247"/>
      <c r="AV10" s="247"/>
    </row>
    <row r="11" spans="1:48" ht="20.100000000000001" customHeight="1">
      <c r="B11" s="985"/>
      <c r="C11" s="985"/>
      <c r="D11" s="985"/>
      <c r="E11" s="985"/>
      <c r="F11" s="989"/>
      <c r="G11" s="989"/>
      <c r="H11" s="989"/>
      <c r="I11" s="989"/>
      <c r="J11" s="989"/>
      <c r="K11" s="989"/>
      <c r="L11" s="989"/>
      <c r="M11" s="989"/>
      <c r="N11" s="989"/>
      <c r="O11" s="989"/>
      <c r="P11" s="989"/>
      <c r="Q11" s="989"/>
      <c r="R11" s="989"/>
      <c r="S11" s="989"/>
      <c r="T11" s="989"/>
      <c r="U11" s="989"/>
      <c r="V11" s="989"/>
      <c r="W11" s="989"/>
      <c r="Z11" s="247" t="s">
        <v>705</v>
      </c>
      <c r="AA11" s="247"/>
      <c r="AB11" s="247"/>
      <c r="AC11" s="247"/>
      <c r="AD11" s="247"/>
      <c r="AE11" s="247"/>
      <c r="AF11" s="247"/>
      <c r="AG11" s="247"/>
      <c r="AH11" s="247"/>
      <c r="AI11" s="247"/>
      <c r="AJ11" s="247"/>
      <c r="AK11" s="247"/>
      <c r="AL11" s="247"/>
      <c r="AM11" s="247"/>
      <c r="AN11" s="247"/>
      <c r="AO11" s="247"/>
      <c r="AP11" s="247"/>
      <c r="AQ11" s="247"/>
      <c r="AR11" s="247"/>
      <c r="AS11" s="247"/>
      <c r="AT11" s="247"/>
      <c r="AU11" s="247"/>
      <c r="AV11" s="247"/>
    </row>
    <row r="12" spans="1:48" ht="20.100000000000001" customHeight="1">
      <c r="B12" s="985"/>
      <c r="C12" s="985"/>
      <c r="D12" s="985"/>
      <c r="E12" s="985"/>
      <c r="F12" s="990" t="s">
        <v>341</v>
      </c>
      <c r="G12" s="990"/>
      <c r="H12" s="990"/>
      <c r="I12" s="990"/>
      <c r="J12" s="990"/>
      <c r="K12" s="990"/>
      <c r="L12" s="990"/>
      <c r="M12" s="990"/>
      <c r="N12" s="990"/>
      <c r="O12" s="990"/>
      <c r="P12" s="990"/>
      <c r="Q12" s="990"/>
      <c r="R12" s="990"/>
      <c r="S12" s="990"/>
      <c r="T12" s="990"/>
      <c r="U12" s="990"/>
      <c r="V12" s="990"/>
      <c r="W12" s="990"/>
      <c r="Z12" s="247" t="s">
        <v>715</v>
      </c>
      <c r="AA12" s="247"/>
      <c r="AB12" s="247"/>
      <c r="AC12" s="247"/>
      <c r="AD12" s="247"/>
      <c r="AE12" s="247"/>
      <c r="AF12" s="247"/>
      <c r="AG12" s="247"/>
      <c r="AH12" s="247"/>
      <c r="AI12" s="247"/>
      <c r="AJ12" s="247"/>
      <c r="AK12" s="247"/>
      <c r="AL12" s="247"/>
      <c r="AM12" s="247"/>
      <c r="AN12" s="247"/>
      <c r="AO12" s="247"/>
      <c r="AP12" s="247"/>
      <c r="AQ12" s="247"/>
      <c r="AR12" s="247"/>
      <c r="AS12" s="247"/>
      <c r="AT12" s="247"/>
      <c r="AU12" s="247"/>
      <c r="AV12" s="247"/>
    </row>
    <row r="13" spans="1:48" ht="20.100000000000001" customHeight="1">
      <c r="B13" s="985" t="s">
        <v>258</v>
      </c>
      <c r="C13" s="985"/>
      <c r="D13" s="985"/>
      <c r="E13" s="985"/>
      <c r="F13" s="358"/>
      <c r="G13" s="360" t="s">
        <v>342</v>
      </c>
      <c r="H13" s="360"/>
      <c r="I13" s="360"/>
      <c r="J13" s="360"/>
      <c r="K13" s="360"/>
      <c r="L13" s="360" t="s">
        <v>418</v>
      </c>
      <c r="M13" s="991"/>
      <c r="N13" s="991"/>
      <c r="O13" s="991"/>
      <c r="P13" s="360" t="s">
        <v>343</v>
      </c>
      <c r="Q13" s="366"/>
      <c r="R13" s="360"/>
      <c r="S13" s="360"/>
      <c r="T13" s="360"/>
      <c r="U13" s="360"/>
      <c r="V13" s="360"/>
      <c r="W13" s="367"/>
      <c r="Z13" s="247" t="s">
        <v>723</v>
      </c>
      <c r="AA13" s="247"/>
      <c r="AB13" s="247"/>
      <c r="AC13" s="247"/>
      <c r="AD13" s="247"/>
      <c r="AE13" s="247"/>
      <c r="AF13" s="247"/>
      <c r="AG13" s="247"/>
      <c r="AH13" s="247"/>
      <c r="AI13" s="247"/>
      <c r="AJ13" s="247"/>
      <c r="AK13" s="247"/>
      <c r="AL13" s="247"/>
      <c r="AM13" s="247"/>
      <c r="AN13" s="247"/>
      <c r="AO13" s="247"/>
      <c r="AP13" s="247"/>
      <c r="AQ13" s="247"/>
      <c r="AR13" s="247"/>
      <c r="AS13" s="247"/>
      <c r="AT13" s="247"/>
      <c r="AU13" s="247"/>
      <c r="AV13" s="247"/>
    </row>
    <row r="14" spans="1:48" ht="20.100000000000001" customHeight="1">
      <c r="B14" s="985"/>
      <c r="C14" s="985"/>
      <c r="D14" s="985"/>
      <c r="E14" s="985"/>
      <c r="F14" s="368"/>
      <c r="G14" s="351" t="s">
        <v>344</v>
      </c>
      <c r="L14" s="351" t="s">
        <v>401</v>
      </c>
      <c r="M14" s="992"/>
      <c r="N14" s="992"/>
      <c r="O14" s="992"/>
      <c r="P14" s="351" t="s">
        <v>343</v>
      </c>
      <c r="Q14" s="369"/>
      <c r="W14" s="370"/>
      <c r="Z14" s="247" t="s">
        <v>728</v>
      </c>
      <c r="AA14" s="247"/>
      <c r="AB14" s="247"/>
      <c r="AC14" s="247"/>
      <c r="AD14" s="247"/>
      <c r="AE14" s="247"/>
      <c r="AF14" s="247"/>
      <c r="AG14" s="247"/>
      <c r="AH14" s="247"/>
      <c r="AI14" s="247"/>
      <c r="AJ14" s="247"/>
      <c r="AK14" s="247"/>
      <c r="AL14" s="247"/>
      <c r="AM14" s="247"/>
      <c r="AN14" s="247"/>
      <c r="AO14" s="247"/>
      <c r="AP14" s="247"/>
      <c r="AQ14" s="247"/>
      <c r="AR14" s="247"/>
      <c r="AS14" s="247"/>
      <c r="AT14" s="247"/>
      <c r="AU14" s="247"/>
      <c r="AV14" s="247"/>
    </row>
    <row r="15" spans="1:48" ht="20.100000000000001" customHeight="1">
      <c r="B15" s="985"/>
      <c r="C15" s="985"/>
      <c r="D15" s="985"/>
      <c r="E15" s="985"/>
      <c r="F15" s="362"/>
      <c r="G15" s="364" t="s">
        <v>345</v>
      </c>
      <c r="H15" s="364"/>
      <c r="I15" s="364"/>
      <c r="J15" s="364"/>
      <c r="K15" s="364"/>
      <c r="L15" s="364" t="s">
        <v>419</v>
      </c>
      <c r="M15" s="993">
        <f>M13-M14</f>
        <v>0</v>
      </c>
      <c r="N15" s="993"/>
      <c r="O15" s="993"/>
      <c r="P15" s="364" t="s">
        <v>343</v>
      </c>
      <c r="Q15" s="371"/>
      <c r="R15" s="364"/>
      <c r="S15" s="364"/>
      <c r="T15" s="364"/>
      <c r="U15" s="364"/>
      <c r="V15" s="364"/>
      <c r="W15" s="372"/>
      <c r="Z15" s="247" t="s">
        <v>731</v>
      </c>
      <c r="AA15" s="247"/>
      <c r="AB15" s="247"/>
      <c r="AC15" s="247"/>
      <c r="AD15" s="247"/>
      <c r="AE15" s="247"/>
      <c r="AF15" s="247"/>
      <c r="AG15" s="247"/>
      <c r="AH15" s="247"/>
      <c r="AI15" s="247"/>
      <c r="AJ15" s="247"/>
      <c r="AK15" s="247"/>
      <c r="AL15" s="247"/>
      <c r="AM15" s="247"/>
      <c r="AN15" s="247"/>
      <c r="AO15" s="247"/>
      <c r="AP15" s="247"/>
      <c r="AQ15" s="247"/>
      <c r="AR15" s="247"/>
      <c r="AS15" s="247"/>
      <c r="AT15" s="247"/>
      <c r="AU15" s="247"/>
      <c r="AV15" s="247"/>
    </row>
    <row r="16" spans="1:48" ht="20.100000000000001" customHeight="1">
      <c r="B16" s="978" t="s">
        <v>346</v>
      </c>
      <c r="C16" s="979"/>
      <c r="D16" s="979"/>
      <c r="E16" s="980"/>
      <c r="F16" s="978" t="s">
        <v>1134</v>
      </c>
      <c r="G16" s="979"/>
      <c r="H16" s="979"/>
      <c r="I16" s="979"/>
      <c r="J16" s="979"/>
      <c r="K16" s="979"/>
      <c r="L16" s="980"/>
      <c r="M16" s="978" t="s">
        <v>347</v>
      </c>
      <c r="N16" s="979"/>
      <c r="O16" s="979"/>
      <c r="P16" s="980"/>
      <c r="Q16" s="978" t="s">
        <v>1135</v>
      </c>
      <c r="R16" s="979"/>
      <c r="S16" s="979"/>
      <c r="T16" s="979"/>
      <c r="U16" s="979"/>
      <c r="V16" s="979"/>
      <c r="W16" s="980"/>
      <c r="Z16" s="247" t="s">
        <v>732</v>
      </c>
      <c r="AA16" s="247"/>
      <c r="AB16" s="247"/>
      <c r="AC16" s="247"/>
      <c r="AD16" s="247"/>
      <c r="AE16" s="247"/>
      <c r="AF16" s="247"/>
      <c r="AG16" s="247"/>
      <c r="AH16" s="247"/>
      <c r="AI16" s="247"/>
      <c r="AJ16" s="247"/>
      <c r="AK16" s="247"/>
      <c r="AL16" s="247"/>
      <c r="AM16" s="247"/>
      <c r="AN16" s="247"/>
      <c r="AO16" s="247"/>
      <c r="AP16" s="247"/>
      <c r="AQ16" s="247"/>
      <c r="AR16" s="247"/>
      <c r="AS16" s="247"/>
      <c r="AT16" s="247"/>
      <c r="AU16" s="247"/>
      <c r="AV16" s="247"/>
    </row>
    <row r="17" spans="2:48" ht="20.100000000000001" customHeight="1">
      <c r="B17" s="981" t="s">
        <v>771</v>
      </c>
      <c r="C17" s="982"/>
      <c r="D17" s="982"/>
      <c r="E17" s="982"/>
      <c r="F17" s="373" t="s">
        <v>1136</v>
      </c>
      <c r="G17" s="361"/>
      <c r="H17" s="360"/>
      <c r="I17" s="359"/>
      <c r="J17" s="359"/>
      <c r="K17" s="359"/>
      <c r="L17" s="359"/>
      <c r="M17" s="359"/>
      <c r="N17" s="359"/>
      <c r="O17" s="359"/>
      <c r="P17" s="359"/>
      <c r="Q17" s="359"/>
      <c r="R17" s="359"/>
      <c r="S17" s="359"/>
      <c r="T17" s="359"/>
      <c r="U17" s="359"/>
      <c r="V17" s="359"/>
      <c r="W17" s="361"/>
      <c r="Z17" s="247" t="s">
        <v>1137</v>
      </c>
      <c r="AA17" s="247"/>
      <c r="AB17" s="247"/>
      <c r="AC17" s="247"/>
      <c r="AD17" s="247"/>
      <c r="AE17" s="247"/>
      <c r="AF17" s="247"/>
      <c r="AG17" s="247"/>
      <c r="AH17" s="247"/>
      <c r="AI17" s="247"/>
      <c r="AJ17" s="247"/>
      <c r="AK17" s="247"/>
      <c r="AL17" s="247"/>
      <c r="AM17" s="247"/>
      <c r="AN17" s="247"/>
      <c r="AO17" s="247"/>
      <c r="AP17" s="247"/>
      <c r="AQ17" s="247"/>
      <c r="AR17" s="247"/>
      <c r="AS17" s="247"/>
      <c r="AT17" s="247"/>
      <c r="AU17" s="247"/>
      <c r="AV17" s="247"/>
    </row>
    <row r="18" spans="2:48" ht="20.100000000000001" customHeight="1">
      <c r="B18" s="983"/>
      <c r="C18" s="984"/>
      <c r="D18" s="984"/>
      <c r="E18" s="984"/>
      <c r="F18" s="374" t="s">
        <v>402</v>
      </c>
      <c r="G18" s="365"/>
      <c r="H18" s="364"/>
      <c r="I18" s="363"/>
      <c r="J18" s="363"/>
      <c r="K18" s="363"/>
      <c r="L18" s="363"/>
      <c r="M18" s="363"/>
      <c r="N18" s="363"/>
      <c r="O18" s="363"/>
      <c r="P18" s="363"/>
      <c r="Q18" s="363"/>
      <c r="R18" s="363"/>
      <c r="S18" s="363"/>
      <c r="T18" s="363"/>
      <c r="U18" s="363"/>
      <c r="V18" s="363"/>
      <c r="W18" s="365"/>
      <c r="Z18" s="247" t="s">
        <v>1138</v>
      </c>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row>
    <row r="19" spans="2:48" ht="20.100000000000001" customHeight="1">
      <c r="Z19" s="247" t="s">
        <v>733</v>
      </c>
      <c r="AA19" s="247"/>
      <c r="AB19" s="247"/>
      <c r="AC19" s="247"/>
      <c r="AD19" s="247"/>
      <c r="AE19" s="247"/>
      <c r="AF19" s="247"/>
      <c r="AG19" s="247"/>
      <c r="AH19" s="247"/>
      <c r="AI19" s="247"/>
      <c r="AJ19" s="247"/>
      <c r="AK19" s="247"/>
      <c r="AL19" s="247"/>
      <c r="AM19" s="247"/>
      <c r="AN19" s="247"/>
      <c r="AO19" s="247"/>
      <c r="AP19" s="247"/>
      <c r="AQ19" s="247"/>
      <c r="AR19" s="247"/>
      <c r="AS19" s="247"/>
      <c r="AT19" s="247"/>
      <c r="AU19" s="247"/>
      <c r="AV19" s="247"/>
    </row>
    <row r="20" spans="2:48" ht="20.100000000000001" customHeight="1">
      <c r="Z20" s="247" t="s">
        <v>734</v>
      </c>
      <c r="AA20" s="247"/>
      <c r="AB20" s="247"/>
      <c r="AC20" s="247"/>
      <c r="AD20" s="247"/>
      <c r="AE20" s="247"/>
      <c r="AF20" s="247"/>
      <c r="AG20" s="247"/>
      <c r="AH20" s="247"/>
      <c r="AI20" s="247"/>
      <c r="AJ20" s="247"/>
      <c r="AK20" s="247"/>
      <c r="AL20" s="247"/>
      <c r="AM20" s="247"/>
      <c r="AN20" s="247"/>
      <c r="AO20" s="247"/>
      <c r="AP20" s="247"/>
      <c r="AQ20" s="247"/>
      <c r="AR20" s="247"/>
      <c r="AS20" s="247"/>
      <c r="AT20" s="247"/>
      <c r="AU20" s="247"/>
      <c r="AV20" s="247"/>
    </row>
    <row r="21" spans="2:48" ht="20.100000000000001" customHeight="1">
      <c r="Z21" s="247" t="s">
        <v>414</v>
      </c>
      <c r="AA21" s="247"/>
      <c r="AB21" s="247"/>
      <c r="AC21" s="247"/>
      <c r="AD21" s="247"/>
      <c r="AE21" s="247"/>
      <c r="AF21" s="247"/>
      <c r="AG21" s="247"/>
      <c r="AH21" s="247"/>
      <c r="AI21" s="247"/>
      <c r="AJ21" s="247"/>
      <c r="AK21" s="247"/>
      <c r="AL21" s="247"/>
      <c r="AM21" s="247"/>
      <c r="AN21" s="247"/>
      <c r="AO21" s="247"/>
      <c r="AP21" s="247"/>
      <c r="AQ21" s="247"/>
      <c r="AR21" s="247"/>
      <c r="AS21" s="247"/>
      <c r="AT21" s="247"/>
      <c r="AU21" s="247"/>
      <c r="AV21" s="247"/>
    </row>
    <row r="22" spans="2:48" ht="20.100000000000001" customHeight="1">
      <c r="Y22" s="247" t="s">
        <v>729</v>
      </c>
      <c r="Z22" s="247"/>
      <c r="AA22" s="247"/>
      <c r="AB22" s="247"/>
      <c r="AC22" s="247"/>
      <c r="AD22" s="247"/>
      <c r="AE22" s="247"/>
      <c r="AF22" s="247"/>
      <c r="AG22" s="247"/>
      <c r="AH22" s="247"/>
      <c r="AI22" s="247"/>
      <c r="AJ22" s="247"/>
      <c r="AK22" s="247"/>
      <c r="AL22" s="247"/>
      <c r="AM22" s="247"/>
      <c r="AN22" s="247"/>
      <c r="AO22" s="247"/>
      <c r="AP22" s="247"/>
      <c r="AQ22" s="247"/>
      <c r="AR22" s="247"/>
      <c r="AS22" s="247"/>
      <c r="AT22" s="247"/>
      <c r="AU22" s="247"/>
      <c r="AV22" s="247"/>
    </row>
    <row r="23" spans="2:48" ht="20.100000000000001" customHeight="1">
      <c r="Y23" s="247" t="s">
        <v>772</v>
      </c>
      <c r="Z23" s="247"/>
      <c r="AA23" s="247"/>
      <c r="AB23" s="247"/>
      <c r="AC23" s="247"/>
      <c r="AD23" s="247"/>
      <c r="AE23" s="247"/>
      <c r="AF23" s="247"/>
      <c r="AG23" s="247"/>
      <c r="AH23" s="247"/>
      <c r="AI23" s="247"/>
      <c r="AJ23" s="247"/>
      <c r="AK23" s="247"/>
      <c r="AL23" s="247"/>
      <c r="AM23" s="247"/>
      <c r="AN23" s="247"/>
      <c r="AO23" s="247"/>
      <c r="AP23" s="247"/>
      <c r="AQ23" s="247"/>
      <c r="AR23" s="247"/>
      <c r="AS23" s="247"/>
      <c r="AT23" s="247"/>
      <c r="AU23" s="247"/>
      <c r="AV23" s="247"/>
    </row>
    <row r="24" spans="2:48" ht="20.100000000000001" customHeight="1">
      <c r="Y24" s="247" t="s">
        <v>1139</v>
      </c>
      <c r="Z24" s="247"/>
      <c r="AA24" s="247"/>
      <c r="AB24" s="247"/>
      <c r="AC24" s="247"/>
      <c r="AD24" s="247"/>
      <c r="AE24" s="247"/>
      <c r="AF24" s="247"/>
      <c r="AG24" s="247"/>
      <c r="AH24" s="247"/>
      <c r="AI24" s="247"/>
      <c r="AJ24" s="247"/>
      <c r="AK24" s="247"/>
      <c r="AL24" s="247"/>
      <c r="AM24" s="247"/>
      <c r="AN24" s="247"/>
      <c r="AO24" s="247"/>
      <c r="AP24" s="247"/>
      <c r="AQ24" s="247"/>
      <c r="AR24" s="247"/>
      <c r="AS24" s="247"/>
      <c r="AT24" s="247"/>
      <c r="AU24" s="247"/>
      <c r="AV24" s="247"/>
    </row>
    <row r="25" spans="2:48" ht="20.100000000000001" customHeight="1">
      <c r="Y25" s="247" t="s">
        <v>781</v>
      </c>
      <c r="Z25" s="247"/>
      <c r="AA25" s="247"/>
      <c r="AB25" s="247"/>
      <c r="AC25" s="247"/>
      <c r="AD25" s="247"/>
      <c r="AE25" s="247"/>
      <c r="AF25" s="247"/>
      <c r="AG25" s="247"/>
      <c r="AH25" s="247"/>
      <c r="AI25" s="247"/>
      <c r="AJ25" s="247"/>
      <c r="AK25" s="247"/>
      <c r="AL25" s="247"/>
      <c r="AM25" s="247"/>
      <c r="AN25" s="247"/>
      <c r="AO25" s="247"/>
      <c r="AP25" s="247"/>
      <c r="AQ25" s="247"/>
      <c r="AR25" s="247"/>
      <c r="AS25" s="247"/>
      <c r="AT25" s="247"/>
      <c r="AU25" s="247"/>
      <c r="AV25" s="247"/>
    </row>
    <row r="26" spans="2:48" ht="20.100000000000001" customHeight="1">
      <c r="Y26" s="247"/>
      <c r="Z26" s="247"/>
      <c r="AA26" s="247"/>
      <c r="AB26" s="247"/>
      <c r="AC26" s="247"/>
      <c r="AD26" s="247"/>
      <c r="AE26" s="247"/>
      <c r="AF26" s="247"/>
      <c r="AG26" s="247"/>
      <c r="AH26" s="247"/>
      <c r="AI26" s="247"/>
      <c r="AJ26" s="247"/>
      <c r="AK26" s="247"/>
      <c r="AL26" s="247"/>
      <c r="AM26" s="247"/>
      <c r="AN26" s="247"/>
      <c r="AO26" s="247"/>
      <c r="AP26" s="247"/>
      <c r="AQ26" s="247"/>
      <c r="AR26" s="247"/>
      <c r="AS26" s="247"/>
      <c r="AT26" s="247"/>
      <c r="AU26" s="247"/>
      <c r="AV26" s="247"/>
    </row>
    <row r="27" spans="2:48" ht="20.100000000000001" customHeight="1">
      <c r="Y27" s="247" t="s">
        <v>724</v>
      </c>
      <c r="Z27" s="247"/>
      <c r="AA27" s="247"/>
      <c r="AB27" s="247"/>
      <c r="AC27" s="247"/>
      <c r="AD27" s="247"/>
      <c r="AE27" s="247"/>
      <c r="AF27" s="247"/>
      <c r="AG27" s="247"/>
      <c r="AH27" s="247"/>
      <c r="AI27" s="247"/>
      <c r="AJ27" s="247"/>
      <c r="AK27" s="247"/>
      <c r="AL27" s="247"/>
      <c r="AM27" s="247"/>
      <c r="AN27" s="247"/>
      <c r="AO27" s="247"/>
      <c r="AP27" s="247"/>
      <c r="AQ27" s="247"/>
      <c r="AR27" s="247" t="s">
        <v>420</v>
      </c>
      <c r="AS27" s="247"/>
      <c r="AT27" s="247"/>
      <c r="AU27" s="247"/>
      <c r="AV27" s="247"/>
    </row>
    <row r="28" spans="2:48" ht="20.100000000000001" customHeight="1">
      <c r="Z28" s="247"/>
      <c r="AA28" s="247"/>
      <c r="AB28" s="247"/>
      <c r="AC28" s="247"/>
      <c r="AD28" s="247"/>
      <c r="AE28" s="247"/>
      <c r="AF28" s="247"/>
      <c r="AG28" s="247"/>
      <c r="AH28" s="247"/>
      <c r="AI28" s="247"/>
      <c r="AJ28" s="247"/>
      <c r="AK28" s="247"/>
      <c r="AL28" s="247"/>
      <c r="AM28" s="247"/>
      <c r="AN28" s="247"/>
      <c r="AO28" s="247"/>
      <c r="AP28" s="247"/>
      <c r="AQ28" s="247"/>
      <c r="AR28" s="247"/>
      <c r="AS28" s="247"/>
      <c r="AT28" s="247"/>
      <c r="AU28" s="247"/>
      <c r="AV28" s="247"/>
    </row>
    <row r="29" spans="2:48" ht="20.100000000000001" customHeight="1"/>
    <row r="30" spans="2:48" ht="20.100000000000001" customHeight="1"/>
    <row r="31" spans="2:48" ht="20.100000000000001" customHeight="1"/>
    <row r="32" spans="2:48" ht="20.100000000000001" customHeight="1"/>
    <row r="33" spans="2:23" ht="20.100000000000001" customHeight="1"/>
    <row r="34" spans="2:23" ht="20.100000000000001" customHeight="1"/>
    <row r="35" spans="2:23" ht="20.100000000000001" customHeight="1"/>
    <row r="36" spans="2:23" ht="20.100000000000001" customHeight="1">
      <c r="B36" s="356" t="s">
        <v>880</v>
      </c>
    </row>
    <row r="37" spans="2:23" ht="17.100000000000001" customHeight="1">
      <c r="B37" s="356" t="s">
        <v>881</v>
      </c>
    </row>
    <row r="38" spans="2:23" ht="17.100000000000001" customHeight="1">
      <c r="B38" s="985" t="s">
        <v>403</v>
      </c>
      <c r="C38" s="985"/>
      <c r="D38" s="985" t="s">
        <v>348</v>
      </c>
      <c r="E38" s="985"/>
      <c r="F38" s="985"/>
      <c r="G38" s="985"/>
      <c r="H38" s="985"/>
      <c r="I38" s="985"/>
      <c r="J38" s="985"/>
      <c r="K38" s="985"/>
      <c r="L38" s="978" t="s">
        <v>349</v>
      </c>
      <c r="M38" s="979"/>
      <c r="N38" s="979"/>
      <c r="O38" s="979"/>
      <c r="P38" s="979"/>
      <c r="Q38" s="980"/>
      <c r="R38" s="368"/>
      <c r="S38" s="994" t="s">
        <v>879</v>
      </c>
      <c r="T38" s="995"/>
      <c r="U38" s="995"/>
      <c r="V38" s="995"/>
      <c r="W38" s="996"/>
    </row>
    <row r="39" spans="2:23" ht="17.100000000000001" customHeight="1">
      <c r="B39" s="985"/>
      <c r="C39" s="985"/>
      <c r="D39" s="985"/>
      <c r="E39" s="985"/>
      <c r="F39" s="985"/>
      <c r="G39" s="985"/>
      <c r="H39" s="985"/>
      <c r="I39" s="985"/>
      <c r="J39" s="985"/>
      <c r="K39" s="985"/>
      <c r="L39" s="978"/>
      <c r="M39" s="979"/>
      <c r="N39" s="979"/>
      <c r="O39" s="979"/>
      <c r="P39" s="979"/>
      <c r="Q39" s="980"/>
      <c r="R39" s="368"/>
      <c r="S39" s="985"/>
      <c r="T39" s="985"/>
      <c r="U39" s="985"/>
      <c r="V39" s="985"/>
      <c r="W39" s="985"/>
    </row>
    <row r="40" spans="2:23" ht="17.100000000000001" customHeight="1">
      <c r="B40" s="985"/>
      <c r="C40" s="985"/>
      <c r="D40" s="978" t="s">
        <v>776</v>
      </c>
      <c r="E40" s="979"/>
      <c r="F40" s="979"/>
      <c r="G40" s="979"/>
      <c r="H40" s="979"/>
      <c r="I40" s="979"/>
      <c r="J40" s="980"/>
      <c r="K40" s="978" t="s">
        <v>421</v>
      </c>
      <c r="L40" s="979"/>
      <c r="M40" s="979"/>
      <c r="N40" s="979"/>
      <c r="O40" s="979"/>
      <c r="P40" s="979"/>
      <c r="Q40" s="980" t="s">
        <v>422</v>
      </c>
      <c r="R40" s="368"/>
      <c r="S40" s="985"/>
      <c r="T40" s="985"/>
      <c r="U40" s="985"/>
      <c r="V40" s="985"/>
      <c r="W40" s="985"/>
    </row>
    <row r="41" spans="2:23" ht="20.100000000000001" customHeight="1">
      <c r="B41" s="985"/>
      <c r="C41" s="985"/>
      <c r="D41" s="978"/>
      <c r="E41" s="979"/>
      <c r="F41" s="979"/>
      <c r="G41" s="979"/>
      <c r="H41" s="979"/>
      <c r="I41" s="979"/>
      <c r="J41" s="980"/>
      <c r="K41" s="978"/>
      <c r="L41" s="979"/>
      <c r="M41" s="979"/>
      <c r="N41" s="979"/>
      <c r="O41" s="979"/>
      <c r="P41" s="979"/>
      <c r="Q41" s="980"/>
      <c r="R41" s="368"/>
      <c r="S41" s="985"/>
      <c r="T41" s="985"/>
      <c r="U41" s="985"/>
      <c r="V41" s="985"/>
      <c r="W41" s="985"/>
    </row>
  </sheetData>
  <mergeCells count="26">
    <mergeCell ref="D38:K39"/>
    <mergeCell ref="L38:M39"/>
    <mergeCell ref="N38:Q39"/>
    <mergeCell ref="S38:W38"/>
    <mergeCell ref="S39:W41"/>
    <mergeCell ref="D40:E41"/>
    <mergeCell ref="F40:J41"/>
    <mergeCell ref="K40:L41"/>
    <mergeCell ref="M40:P41"/>
    <mergeCell ref="Q40:Q41"/>
    <mergeCell ref="Q16:W16"/>
    <mergeCell ref="B17:E18"/>
    <mergeCell ref="B38:C41"/>
    <mergeCell ref="A5:X5"/>
    <mergeCell ref="B8:E9"/>
    <mergeCell ref="F8:W9"/>
    <mergeCell ref="B10:E12"/>
    <mergeCell ref="F10:W11"/>
    <mergeCell ref="F12:W12"/>
    <mergeCell ref="B13:E15"/>
    <mergeCell ref="M13:O13"/>
    <mergeCell ref="M14:O14"/>
    <mergeCell ref="M15:O15"/>
    <mergeCell ref="B16:E16"/>
    <mergeCell ref="F16:L16"/>
    <mergeCell ref="M16:P16"/>
  </mergeCells>
  <phoneticPr fontId="6"/>
  <pageMargins left="0.70866141732283472" right="0.70866141732283472" top="0.74803149606299213" bottom="0.74803149606299213" header="0.31496062992125984" footer="0.31496062992125984"/>
  <pageSetup paperSize="9" scale="92" orientation="portrait" r:id="rId1"/>
  <colBreaks count="1" manualBreakCount="1">
    <brk id="24" max="1048575" man="1"/>
  </colBreaks>
  <drawing r:id="rId2"/>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468DA7-7FDC-47EC-80DC-E279A8072514}">
  <sheetPr>
    <pageSetUpPr fitToPage="1"/>
  </sheetPr>
  <dimension ref="A1:F55"/>
  <sheetViews>
    <sheetView view="pageBreakPreview" zoomScaleNormal="100" zoomScaleSheetLayoutView="100" workbookViewId="0"/>
  </sheetViews>
  <sheetFormatPr defaultColWidth="9" defaultRowHeight="13.2"/>
  <cols>
    <col min="1" max="2" width="5.6640625" style="9" customWidth="1"/>
    <col min="3" max="3" width="28.109375" style="9" customWidth="1"/>
    <col min="4" max="4" width="15.88671875" style="9" customWidth="1"/>
    <col min="5" max="5" width="18.44140625" style="9" customWidth="1"/>
    <col min="6" max="6" width="28.88671875" style="9" customWidth="1"/>
    <col min="7" max="16384" width="9" style="9"/>
  </cols>
  <sheetData>
    <row r="1" spans="1:6" ht="21">
      <c r="A1" s="252"/>
      <c r="F1" s="186" t="s">
        <v>1185</v>
      </c>
    </row>
    <row r="2" spans="1:6" ht="21" customHeight="1">
      <c r="A2" s="887" t="s">
        <v>1184</v>
      </c>
      <c r="B2" s="887"/>
      <c r="C2" s="887"/>
      <c r="D2" s="887"/>
      <c r="E2" s="887"/>
      <c r="F2" s="887"/>
    </row>
    <row r="3" spans="1:6" ht="21" customHeight="1">
      <c r="B3" s="1107"/>
      <c r="C3" s="1107"/>
      <c r="D3" s="1107"/>
      <c r="E3" s="186" t="s">
        <v>1183</v>
      </c>
      <c r="F3" s="186" t="s">
        <v>348</v>
      </c>
    </row>
    <row r="4" spans="1:6" ht="21" customHeight="1">
      <c r="E4" s="186" t="s">
        <v>1182</v>
      </c>
      <c r="F4" s="186"/>
    </row>
    <row r="5" spans="1:6" ht="21" customHeight="1">
      <c r="E5" s="700" t="s">
        <v>1181</v>
      </c>
      <c r="F5" s="700"/>
    </row>
    <row r="6" spans="1:6" ht="21" customHeight="1">
      <c r="E6" s="700" t="s">
        <v>1176</v>
      </c>
      <c r="F6" s="700"/>
    </row>
    <row r="7" spans="1:6" ht="21" customHeight="1">
      <c r="E7" s="186"/>
      <c r="F7" s="186"/>
    </row>
    <row r="8" spans="1:6" ht="21" customHeight="1">
      <c r="A8" s="1107"/>
      <c r="B8" s="1107"/>
      <c r="C8" s="1107"/>
      <c r="D8" s="1107"/>
      <c r="E8" s="1107"/>
      <c r="F8" s="1107"/>
    </row>
    <row r="9" spans="1:6" ht="21" customHeight="1">
      <c r="A9" s="1107"/>
      <c r="B9" s="1107"/>
      <c r="C9" s="1107"/>
      <c r="D9" s="1107"/>
      <c r="E9" s="1107"/>
      <c r="F9" s="1110"/>
    </row>
    <row r="10" spans="1:6" ht="21" customHeight="1">
      <c r="D10" s="1110"/>
      <c r="E10" s="1110"/>
      <c r="F10" s="1110"/>
    </row>
    <row r="11" spans="1:6" ht="21" customHeight="1">
      <c r="D11" s="1110"/>
      <c r="E11" s="1110"/>
      <c r="F11" s="1110"/>
    </row>
    <row r="12" spans="1:6" ht="21" customHeight="1">
      <c r="D12" s="1110"/>
      <c r="E12" s="1110"/>
      <c r="F12" s="1110"/>
    </row>
    <row r="13" spans="1:6" ht="21" customHeight="1">
      <c r="D13" s="1110"/>
      <c r="E13" s="1110"/>
      <c r="F13" s="1110"/>
    </row>
    <row r="14" spans="1:6" ht="21" customHeight="1">
      <c r="D14" s="1110"/>
      <c r="E14" s="1110"/>
      <c r="F14" s="1110"/>
    </row>
    <row r="15" spans="1:6" ht="21" customHeight="1">
      <c r="D15" s="1110"/>
      <c r="E15" s="1110"/>
      <c r="F15" s="1110"/>
    </row>
    <row r="16" spans="1:6" ht="21" customHeight="1">
      <c r="D16" s="1110"/>
      <c r="E16" s="1110"/>
      <c r="F16" s="1110"/>
    </row>
    <row r="17" spans="4:6" ht="21" customHeight="1">
      <c r="D17" s="1110"/>
      <c r="E17" s="1110"/>
      <c r="F17" s="1110"/>
    </row>
    <row r="18" spans="4:6" ht="21" customHeight="1">
      <c r="D18" s="1110"/>
      <c r="E18" s="1110"/>
      <c r="F18" s="1110"/>
    </row>
    <row r="19" spans="4:6" ht="21" customHeight="1">
      <c r="D19" s="1110"/>
      <c r="E19" s="1110"/>
      <c r="F19" s="1110"/>
    </row>
    <row r="20" spans="4:6" ht="21" customHeight="1">
      <c r="D20" s="1110"/>
      <c r="E20" s="1110"/>
      <c r="F20" s="1110"/>
    </row>
    <row r="21" spans="4:6" ht="21" customHeight="1">
      <c r="D21" s="1110"/>
      <c r="E21" s="1110"/>
      <c r="F21" s="1110"/>
    </row>
    <row r="22" spans="4:6" ht="21" customHeight="1">
      <c r="D22" s="1110"/>
      <c r="E22" s="1110"/>
      <c r="F22" s="1110"/>
    </row>
    <row r="23" spans="4:6" ht="21" customHeight="1">
      <c r="D23" s="1110"/>
      <c r="E23" s="1110"/>
      <c r="F23" s="1110"/>
    </row>
    <row r="24" spans="4:6" ht="21" customHeight="1">
      <c r="D24" s="1110"/>
      <c r="E24" s="1110"/>
      <c r="F24" s="1110"/>
    </row>
    <row r="25" spans="4:6" ht="21" customHeight="1">
      <c r="D25" s="1110"/>
      <c r="E25" s="1110"/>
      <c r="F25" s="1110"/>
    </row>
    <row r="26" spans="4:6" ht="21" customHeight="1">
      <c r="D26" s="1110"/>
      <c r="E26" s="1110"/>
      <c r="F26" s="1110"/>
    </row>
    <row r="27" spans="4:6" ht="21" customHeight="1">
      <c r="D27" s="1110"/>
      <c r="E27" s="1110"/>
      <c r="F27" s="1110"/>
    </row>
    <row r="28" spans="4:6" ht="21" customHeight="1">
      <c r="D28" s="1110"/>
      <c r="E28" s="1110"/>
      <c r="F28" s="1110"/>
    </row>
    <row r="29" spans="4:6" ht="21" customHeight="1">
      <c r="D29" s="1110"/>
      <c r="E29" s="1110"/>
      <c r="F29" s="1110"/>
    </row>
    <row r="30" spans="4:6" ht="21" customHeight="1">
      <c r="D30" s="1110"/>
      <c r="E30" s="1110"/>
      <c r="F30" s="1110"/>
    </row>
    <row r="31" spans="4:6" ht="21" customHeight="1">
      <c r="D31" s="1110"/>
      <c r="E31" s="1110"/>
      <c r="F31" s="1110"/>
    </row>
    <row r="32" spans="4:6" ht="21" customHeight="1">
      <c r="D32" s="1110"/>
      <c r="E32" s="1110"/>
      <c r="F32" s="1110"/>
    </row>
    <row r="33" spans="1:6" ht="21" customHeight="1">
      <c r="D33" s="1110"/>
      <c r="E33" s="1110"/>
      <c r="F33" s="1110"/>
    </row>
    <row r="34" spans="1:6" ht="21" customHeight="1">
      <c r="D34" s="1110"/>
      <c r="E34" s="1110"/>
      <c r="F34" s="1110"/>
    </row>
    <row r="35" spans="1:6" ht="21" customHeight="1">
      <c r="D35" s="1110"/>
      <c r="E35" s="1110"/>
      <c r="F35" s="1110"/>
    </row>
    <row r="36" spans="1:6" ht="21" customHeight="1">
      <c r="D36" s="1110"/>
      <c r="E36" s="1110"/>
      <c r="F36" s="1110"/>
    </row>
    <row r="37" spans="1:6" ht="21" customHeight="1">
      <c r="D37" s="1110"/>
      <c r="E37" s="1110"/>
      <c r="F37" s="1110"/>
    </row>
    <row r="38" spans="1:6" ht="21" customHeight="1">
      <c r="D38" s="1110"/>
      <c r="E38" s="1110"/>
      <c r="F38" s="1110"/>
    </row>
    <row r="39" spans="1:6" ht="21" customHeight="1">
      <c r="D39" s="1110"/>
      <c r="E39" s="1110"/>
      <c r="F39" s="1110"/>
    </row>
    <row r="40" spans="1:6" ht="21" customHeight="1">
      <c r="D40" s="1110"/>
      <c r="E40" s="1110"/>
      <c r="F40" s="1110"/>
    </row>
    <row r="41" spans="1:6" ht="21" customHeight="1">
      <c r="D41" s="1110"/>
      <c r="E41" s="1110"/>
      <c r="F41" s="1110"/>
    </row>
    <row r="42" spans="1:6" ht="21" customHeight="1">
      <c r="D42" s="1110"/>
      <c r="E42" s="1110"/>
      <c r="F42" s="1110"/>
    </row>
    <row r="43" spans="1:6" ht="21" customHeight="1">
      <c r="D43" s="1110"/>
      <c r="E43" s="1110"/>
      <c r="F43" s="1110"/>
    </row>
    <row r="44" spans="1:6" ht="21" customHeight="1">
      <c r="A44" s="1107"/>
      <c r="B44" s="1107"/>
      <c r="C44" s="1107"/>
      <c r="D44" s="1110"/>
      <c r="E44" s="1110"/>
      <c r="F44" s="1110"/>
    </row>
    <row r="45" spans="1:6" ht="21" customHeight="1">
      <c r="A45" s="1107"/>
      <c r="B45" s="1107"/>
      <c r="C45" s="1107"/>
      <c r="D45" s="1110"/>
      <c r="E45" s="1110"/>
      <c r="F45" s="1110"/>
    </row>
    <row r="46" spans="1:6" ht="21" customHeight="1">
      <c r="A46" s="885" t="s">
        <v>1180</v>
      </c>
      <c r="B46" s="885"/>
      <c r="C46" s="885"/>
      <c r="D46" s="885"/>
      <c r="E46" s="885"/>
      <c r="F46" s="885"/>
    </row>
    <row r="47" spans="1:6" ht="21" customHeight="1">
      <c r="A47" s="1107"/>
      <c r="B47" s="534"/>
      <c r="C47" s="534"/>
      <c r="D47" s="977" t="s">
        <v>1130</v>
      </c>
      <c r="E47" s="977"/>
      <c r="F47" s="1110"/>
    </row>
    <row r="48" spans="1:6" ht="21" customHeight="1">
      <c r="A48" s="1107"/>
      <c r="B48" s="534"/>
      <c r="C48" s="153" t="s">
        <v>809</v>
      </c>
      <c r="D48" s="977" t="s">
        <v>1178</v>
      </c>
      <c r="E48" s="977"/>
      <c r="F48" s="1110"/>
    </row>
    <row r="49" spans="1:6" ht="21" customHeight="1">
      <c r="A49" s="1107"/>
      <c r="B49" s="1107"/>
      <c r="C49" s="1107"/>
      <c r="D49" s="1109" t="s">
        <v>807</v>
      </c>
      <c r="E49" s="1109"/>
      <c r="F49" s="1105" t="s">
        <v>158</v>
      </c>
    </row>
    <row r="50" spans="1:6" ht="10.199999999999999" customHeight="1">
      <c r="A50" s="1107"/>
      <c r="B50" s="1107"/>
      <c r="C50" s="1107"/>
      <c r="D50" s="1106"/>
      <c r="E50" s="1106"/>
      <c r="F50" s="1105"/>
    </row>
    <row r="51" spans="1:6" ht="21" customHeight="1">
      <c r="A51" s="885" t="s">
        <v>1179</v>
      </c>
      <c r="B51" s="885"/>
      <c r="C51" s="885"/>
      <c r="D51" s="885"/>
      <c r="E51" s="885"/>
      <c r="F51" s="885"/>
    </row>
    <row r="52" spans="1:6" ht="21" customHeight="1">
      <c r="A52" s="1107"/>
      <c r="D52" s="977" t="s">
        <v>1130</v>
      </c>
      <c r="E52" s="977"/>
      <c r="F52" s="1108"/>
    </row>
    <row r="53" spans="1:6" ht="21" customHeight="1">
      <c r="A53" s="1107"/>
      <c r="C53" s="153" t="s">
        <v>809</v>
      </c>
      <c r="D53" s="977" t="s">
        <v>1178</v>
      </c>
      <c r="E53" s="977"/>
      <c r="F53" s="1105"/>
    </row>
    <row r="54" spans="1:6" ht="21" customHeight="1">
      <c r="A54" s="1107"/>
      <c r="B54" s="1107"/>
      <c r="C54" s="1107"/>
      <c r="D54" s="1106" t="s">
        <v>812</v>
      </c>
      <c r="E54" s="1106"/>
      <c r="F54" s="1105" t="s">
        <v>158</v>
      </c>
    </row>
    <row r="55" spans="1:6" ht="21" customHeight="1">
      <c r="D55" s="1106" t="s">
        <v>812</v>
      </c>
      <c r="F55" s="1105" t="s">
        <v>158</v>
      </c>
    </row>
  </sheetData>
  <mergeCells count="8">
    <mergeCell ref="D53:E53"/>
    <mergeCell ref="A51:F51"/>
    <mergeCell ref="A46:F46"/>
    <mergeCell ref="A2:F2"/>
    <mergeCell ref="D47:E47"/>
    <mergeCell ref="D48:E48"/>
    <mergeCell ref="D49:E49"/>
    <mergeCell ref="D52:E52"/>
  </mergeCells>
  <phoneticPr fontId="6"/>
  <printOptions horizontalCentered="1"/>
  <pageMargins left="0.70866141732283472" right="0.70866141732283472" top="0.74803149606299213" bottom="0.74803149606299213" header="0.31496062992125984" footer="0.31496062992125984"/>
  <pageSetup paperSize="9" scale="69" orientation="portrait" r:id="rId1"/>
  <headerFooter alignWithMargins="0"/>
  <legacyDrawing r:id="rId2"/>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063954-A7A8-4C50-9153-D490C7F41E3D}">
  <sheetPr>
    <pageSetUpPr fitToPage="1"/>
  </sheetPr>
  <dimension ref="A1:F55"/>
  <sheetViews>
    <sheetView view="pageBreakPreview" zoomScaleNormal="100" zoomScaleSheetLayoutView="100" workbookViewId="0"/>
  </sheetViews>
  <sheetFormatPr defaultColWidth="9" defaultRowHeight="13.2"/>
  <cols>
    <col min="1" max="2" width="5.6640625" style="9" customWidth="1"/>
    <col min="3" max="3" width="28.109375" style="9" customWidth="1"/>
    <col min="4" max="4" width="15.88671875" style="9" customWidth="1"/>
    <col min="5" max="5" width="18.44140625" style="9" customWidth="1"/>
    <col min="6" max="6" width="28.88671875" style="9" customWidth="1"/>
    <col min="7" max="16384" width="9" style="9"/>
  </cols>
  <sheetData>
    <row r="1" spans="1:6" ht="21">
      <c r="A1" s="252"/>
      <c r="F1" s="186" t="s">
        <v>1185</v>
      </c>
    </row>
    <row r="2" spans="1:6" ht="21" customHeight="1">
      <c r="A2" s="887" t="s">
        <v>1184</v>
      </c>
      <c r="B2" s="887"/>
      <c r="C2" s="887"/>
      <c r="D2" s="887"/>
      <c r="E2" s="887"/>
      <c r="F2" s="887"/>
    </row>
    <row r="3" spans="1:6" ht="21" customHeight="1">
      <c r="B3" s="1107"/>
      <c r="C3" s="1107"/>
      <c r="D3" s="1107"/>
      <c r="E3" s="186" t="s">
        <v>1183</v>
      </c>
      <c r="F3" s="186" t="s">
        <v>348</v>
      </c>
    </row>
    <row r="4" spans="1:6" ht="21" customHeight="1">
      <c r="E4" s="186" t="s">
        <v>1182</v>
      </c>
      <c r="F4" s="11" t="s">
        <v>1186</v>
      </c>
    </row>
    <row r="5" spans="1:6" ht="21" customHeight="1">
      <c r="E5" s="700" t="s">
        <v>1181</v>
      </c>
      <c r="F5" s="299" t="s">
        <v>1186</v>
      </c>
    </row>
    <row r="6" spans="1:6" ht="21" customHeight="1">
      <c r="E6" s="700" t="s">
        <v>1176</v>
      </c>
      <c r="F6" s="299" t="s">
        <v>1186</v>
      </c>
    </row>
    <row r="7" spans="1:6" ht="21" customHeight="1">
      <c r="E7" s="186"/>
      <c r="F7" s="186"/>
    </row>
    <row r="8" spans="1:6" ht="21" customHeight="1">
      <c r="A8" s="1107"/>
      <c r="B8" s="1107"/>
      <c r="C8" s="1107"/>
      <c r="D8" s="1107"/>
      <c r="E8" s="1107"/>
      <c r="F8" s="1107"/>
    </row>
    <row r="9" spans="1:6" ht="21" customHeight="1">
      <c r="A9" s="1107"/>
      <c r="B9" s="1107"/>
      <c r="C9" s="1107"/>
      <c r="D9" s="1107"/>
      <c r="E9" s="1107"/>
      <c r="F9" s="1110"/>
    </row>
    <row r="10" spans="1:6" ht="21" customHeight="1">
      <c r="D10" s="1110"/>
      <c r="E10" s="1110"/>
      <c r="F10" s="1110"/>
    </row>
    <row r="11" spans="1:6" ht="21" customHeight="1">
      <c r="D11" s="1110"/>
      <c r="E11" s="1110"/>
      <c r="F11" s="1110"/>
    </row>
    <row r="12" spans="1:6" ht="21" customHeight="1">
      <c r="D12" s="1110"/>
      <c r="E12" s="1110"/>
      <c r="F12" s="1110"/>
    </row>
    <row r="13" spans="1:6" ht="21" customHeight="1">
      <c r="D13" s="1110"/>
      <c r="E13" s="1110"/>
      <c r="F13" s="1110"/>
    </row>
    <row r="14" spans="1:6" ht="21" customHeight="1">
      <c r="D14" s="1110"/>
      <c r="E14" s="1110"/>
      <c r="F14" s="1110"/>
    </row>
    <row r="15" spans="1:6" ht="21" customHeight="1">
      <c r="D15" s="1110"/>
      <c r="E15" s="1110"/>
      <c r="F15" s="1110"/>
    </row>
    <row r="16" spans="1:6" ht="21" customHeight="1">
      <c r="D16" s="1110"/>
      <c r="E16" s="1110"/>
      <c r="F16" s="1110"/>
    </row>
    <row r="17" spans="4:6" ht="21" customHeight="1">
      <c r="D17" s="1110"/>
      <c r="E17" s="1110"/>
      <c r="F17" s="1110"/>
    </row>
    <row r="18" spans="4:6" ht="21" customHeight="1">
      <c r="D18" s="1110"/>
      <c r="E18" s="1110"/>
      <c r="F18" s="1110"/>
    </row>
    <row r="19" spans="4:6" ht="21" customHeight="1">
      <c r="D19" s="1110"/>
      <c r="E19" s="1110"/>
      <c r="F19" s="1110"/>
    </row>
    <row r="20" spans="4:6" ht="21" customHeight="1">
      <c r="D20" s="1110"/>
      <c r="E20" s="1110"/>
      <c r="F20" s="1110"/>
    </row>
    <row r="21" spans="4:6" ht="21" customHeight="1">
      <c r="D21" s="1110"/>
      <c r="E21" s="1110"/>
      <c r="F21" s="1110"/>
    </row>
    <row r="22" spans="4:6" ht="21" customHeight="1">
      <c r="D22" s="1110"/>
      <c r="E22" s="1110"/>
      <c r="F22" s="1110"/>
    </row>
    <row r="23" spans="4:6" ht="21" customHeight="1">
      <c r="D23" s="1110"/>
      <c r="E23" s="1110"/>
      <c r="F23" s="1110"/>
    </row>
    <row r="24" spans="4:6" ht="21" customHeight="1">
      <c r="D24" s="1110"/>
      <c r="E24" s="1110"/>
      <c r="F24" s="1110"/>
    </row>
    <row r="25" spans="4:6" ht="21" customHeight="1">
      <c r="D25" s="1110"/>
      <c r="E25" s="1110"/>
      <c r="F25" s="1110"/>
    </row>
    <row r="26" spans="4:6" ht="21" customHeight="1">
      <c r="D26" s="1110"/>
      <c r="E26" s="1110"/>
      <c r="F26" s="1110"/>
    </row>
    <row r="27" spans="4:6" ht="21" customHeight="1">
      <c r="D27" s="1110"/>
      <c r="E27" s="1110"/>
      <c r="F27" s="1110"/>
    </row>
    <row r="28" spans="4:6" ht="21" customHeight="1">
      <c r="D28" s="1110"/>
      <c r="E28" s="1110"/>
      <c r="F28" s="1110"/>
    </row>
    <row r="29" spans="4:6" ht="21" customHeight="1">
      <c r="D29" s="1110"/>
      <c r="E29" s="1110"/>
      <c r="F29" s="1110"/>
    </row>
    <row r="30" spans="4:6" ht="21" customHeight="1">
      <c r="D30" s="1110"/>
      <c r="E30" s="1110"/>
      <c r="F30" s="1110"/>
    </row>
    <row r="31" spans="4:6" ht="21" customHeight="1">
      <c r="D31" s="1110"/>
      <c r="E31" s="1110"/>
      <c r="F31" s="1110"/>
    </row>
    <row r="32" spans="4:6" ht="21" customHeight="1">
      <c r="D32" s="1110"/>
      <c r="E32" s="1110"/>
      <c r="F32" s="1110"/>
    </row>
    <row r="33" spans="1:6" ht="21" customHeight="1">
      <c r="D33" s="1110"/>
      <c r="E33" s="1110"/>
      <c r="F33" s="1110"/>
    </row>
    <row r="34" spans="1:6" ht="21" customHeight="1">
      <c r="D34" s="1110"/>
      <c r="E34" s="1110"/>
      <c r="F34" s="1110"/>
    </row>
    <row r="35" spans="1:6" ht="21" customHeight="1">
      <c r="D35" s="1110"/>
      <c r="E35" s="1110"/>
      <c r="F35" s="1110"/>
    </row>
    <row r="36" spans="1:6" ht="21" customHeight="1">
      <c r="D36" s="1110"/>
      <c r="E36" s="1110"/>
      <c r="F36" s="1110"/>
    </row>
    <row r="37" spans="1:6" ht="21" customHeight="1">
      <c r="D37" s="1110"/>
      <c r="E37" s="1110"/>
      <c r="F37" s="1110"/>
    </row>
    <row r="38" spans="1:6" ht="21" customHeight="1">
      <c r="D38" s="1110"/>
      <c r="E38" s="1110"/>
      <c r="F38" s="1110"/>
    </row>
    <row r="39" spans="1:6" ht="21" customHeight="1">
      <c r="D39" s="1110"/>
      <c r="E39" s="1110"/>
      <c r="F39" s="1110"/>
    </row>
    <row r="40" spans="1:6" ht="21" customHeight="1">
      <c r="D40" s="1110"/>
      <c r="E40" s="1110"/>
      <c r="F40" s="1110"/>
    </row>
    <row r="41" spans="1:6" ht="21" customHeight="1">
      <c r="D41" s="1110"/>
      <c r="E41" s="1110"/>
      <c r="F41" s="1110"/>
    </row>
    <row r="42" spans="1:6" ht="21" customHeight="1">
      <c r="D42" s="1110"/>
      <c r="E42" s="1110"/>
      <c r="F42" s="1110"/>
    </row>
    <row r="43" spans="1:6" ht="21" customHeight="1">
      <c r="D43" s="1110"/>
      <c r="E43" s="1110"/>
      <c r="F43" s="1110"/>
    </row>
    <row r="44" spans="1:6" ht="21" customHeight="1">
      <c r="A44" s="1107"/>
      <c r="B44" s="1107"/>
      <c r="C44" s="1107"/>
      <c r="D44" s="1110"/>
      <c r="E44" s="1110"/>
      <c r="F44" s="1110"/>
    </row>
    <row r="45" spans="1:6" ht="21" customHeight="1">
      <c r="A45" s="1107"/>
      <c r="B45" s="1107"/>
      <c r="C45" s="1107"/>
      <c r="D45" s="1110"/>
      <c r="E45" s="1110"/>
      <c r="F45" s="1110"/>
    </row>
    <row r="46" spans="1:6" ht="21" customHeight="1">
      <c r="A46" s="885" t="s">
        <v>1180</v>
      </c>
      <c r="B46" s="885"/>
      <c r="C46" s="885"/>
      <c r="D46" s="885"/>
      <c r="E46" s="885"/>
      <c r="F46" s="885"/>
    </row>
    <row r="47" spans="1:6" ht="21" customHeight="1">
      <c r="A47" s="1107"/>
      <c r="B47" s="534"/>
      <c r="C47" s="534"/>
      <c r="D47" s="977" t="s">
        <v>1130</v>
      </c>
      <c r="E47" s="977"/>
      <c r="F47" s="1110"/>
    </row>
    <row r="48" spans="1:6" ht="21" customHeight="1">
      <c r="A48" s="1107"/>
      <c r="B48" s="534"/>
      <c r="C48" s="153" t="s">
        <v>809</v>
      </c>
      <c r="D48" s="977" t="s">
        <v>1178</v>
      </c>
      <c r="E48" s="977"/>
      <c r="F48" s="1110"/>
    </row>
    <row r="49" spans="1:6" ht="21" customHeight="1">
      <c r="A49" s="1107"/>
      <c r="B49" s="1107"/>
      <c r="C49" s="1107"/>
      <c r="D49" s="1109" t="s">
        <v>807</v>
      </c>
      <c r="E49" s="1109"/>
      <c r="F49" s="1105" t="s">
        <v>158</v>
      </c>
    </row>
    <row r="50" spans="1:6" ht="10.199999999999999" customHeight="1">
      <c r="A50" s="1107"/>
      <c r="B50" s="1107"/>
      <c r="C50" s="1107"/>
      <c r="D50" s="1106"/>
      <c r="E50" s="1106"/>
      <c r="F50" s="1105"/>
    </row>
    <row r="51" spans="1:6" ht="21" customHeight="1">
      <c r="A51" s="885" t="s">
        <v>1179</v>
      </c>
      <c r="B51" s="885"/>
      <c r="C51" s="885"/>
      <c r="D51" s="885"/>
      <c r="E51" s="885"/>
      <c r="F51" s="885"/>
    </row>
    <row r="52" spans="1:6" ht="21" customHeight="1">
      <c r="A52" s="1107"/>
      <c r="D52" s="977" t="s">
        <v>1130</v>
      </c>
      <c r="E52" s="977"/>
      <c r="F52" s="1108"/>
    </row>
    <row r="53" spans="1:6" ht="21" customHeight="1">
      <c r="A53" s="1107"/>
      <c r="C53" s="153" t="s">
        <v>809</v>
      </c>
      <c r="D53" s="977" t="s">
        <v>1178</v>
      </c>
      <c r="E53" s="977"/>
      <c r="F53" s="1105"/>
    </row>
    <row r="54" spans="1:6" ht="21" customHeight="1">
      <c r="A54" s="1107"/>
      <c r="B54" s="1107"/>
      <c r="C54" s="1107"/>
      <c r="D54" s="1106" t="s">
        <v>812</v>
      </c>
      <c r="E54" s="1106"/>
      <c r="F54" s="1105" t="s">
        <v>158</v>
      </c>
    </row>
    <row r="55" spans="1:6" ht="21" customHeight="1">
      <c r="D55" s="1106" t="s">
        <v>812</v>
      </c>
      <c r="F55" s="1105" t="s">
        <v>158</v>
      </c>
    </row>
  </sheetData>
  <mergeCells count="8">
    <mergeCell ref="D52:E52"/>
    <mergeCell ref="D53:E53"/>
    <mergeCell ref="A2:F2"/>
    <mergeCell ref="A46:F46"/>
    <mergeCell ref="D47:E47"/>
    <mergeCell ref="D48:E48"/>
    <mergeCell ref="D49:E49"/>
    <mergeCell ref="A51:F51"/>
  </mergeCells>
  <phoneticPr fontId="6"/>
  <printOptions horizontalCentered="1"/>
  <pageMargins left="0.70866141732283472" right="0.70866141732283472" top="0.74803149606299213" bottom="0.74803149606299213" header="0.31496062992125984" footer="0.31496062992125984"/>
  <pageSetup paperSize="9" scale="69" orientation="portrait" r:id="rId1"/>
  <headerFooter alignWithMargins="0"/>
  <drawing r:id="rId2"/>
  <legacyDrawing r:id="rId3"/>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pageSetUpPr fitToPage="1"/>
  </sheetPr>
  <dimension ref="A1:R47"/>
  <sheetViews>
    <sheetView view="pageBreakPreview" zoomScaleNormal="100" zoomScaleSheetLayoutView="100" workbookViewId="0">
      <selection activeCell="B1" sqref="B1:R1"/>
    </sheetView>
  </sheetViews>
  <sheetFormatPr defaultColWidth="9" defaultRowHeight="13.2"/>
  <cols>
    <col min="1" max="18" width="4.88671875" style="74" customWidth="1"/>
    <col min="19" max="19" width="5.88671875" style="74" customWidth="1"/>
    <col min="20" max="16384" width="9" style="74"/>
  </cols>
  <sheetData>
    <row r="1" spans="1:18" ht="25.35" customHeight="1">
      <c r="A1" s="251"/>
      <c r="B1" s="933"/>
      <c r="C1" s="933"/>
      <c r="D1" s="933"/>
      <c r="E1" s="933"/>
      <c r="F1" s="933"/>
      <c r="G1" s="933"/>
      <c r="H1" s="933"/>
      <c r="I1" s="933"/>
      <c r="J1" s="933"/>
      <c r="K1" s="933"/>
      <c r="L1" s="933"/>
      <c r="M1" s="933"/>
      <c r="N1" s="933"/>
      <c r="O1" s="933"/>
      <c r="P1" s="933"/>
      <c r="Q1" s="933"/>
      <c r="R1" s="933"/>
    </row>
    <row r="2" spans="1:18" ht="25.35" customHeight="1">
      <c r="M2" s="75"/>
      <c r="N2" s="1017" t="s">
        <v>1140</v>
      </c>
      <c r="O2" s="1017"/>
      <c r="P2" s="1017"/>
      <c r="Q2" s="1017"/>
      <c r="R2" s="1017"/>
    </row>
    <row r="3" spans="1:18" ht="25.35" customHeight="1">
      <c r="O3" s="76"/>
      <c r="P3" s="77"/>
      <c r="Q3" s="77"/>
      <c r="R3" s="77"/>
    </row>
    <row r="4" spans="1:18" ht="25.35" customHeight="1"/>
    <row r="5" spans="1:18" ht="25.35" customHeight="1">
      <c r="B5" s="1008" t="s">
        <v>883</v>
      </c>
      <c r="C5" s="1008"/>
      <c r="D5" s="1008"/>
      <c r="E5" s="1008"/>
      <c r="F5" s="1008"/>
      <c r="G5" s="1008"/>
      <c r="H5" s="1008"/>
      <c r="I5" s="1008"/>
      <c r="J5" s="1008"/>
      <c r="K5" s="1008"/>
      <c r="L5" s="1008"/>
      <c r="M5" s="1008"/>
      <c r="N5" s="1008"/>
      <c r="O5" s="1008"/>
      <c r="P5" s="1008"/>
      <c r="Q5" s="1008"/>
      <c r="R5" s="1008"/>
    </row>
    <row r="6" spans="1:18" ht="25.35" customHeight="1">
      <c r="B6" s="1009" t="s">
        <v>1141</v>
      </c>
      <c r="C6" s="1009"/>
      <c r="D6" s="1009"/>
      <c r="E6" s="1009"/>
      <c r="F6" s="1009"/>
      <c r="G6" s="1009"/>
      <c r="H6" s="1009"/>
      <c r="I6" s="1009"/>
      <c r="J6" s="1009"/>
      <c r="K6" s="1009"/>
      <c r="L6" s="1009"/>
      <c r="M6" s="1009"/>
      <c r="N6" s="1009"/>
      <c r="O6" s="1009"/>
      <c r="P6" s="1009"/>
      <c r="Q6" s="1009"/>
      <c r="R6" s="1009"/>
    </row>
    <row r="7" spans="1:18" ht="25.35" customHeight="1">
      <c r="B7" s="76" t="s">
        <v>282</v>
      </c>
      <c r="D7" s="76"/>
      <c r="E7" s="76"/>
      <c r="F7" s="76"/>
      <c r="G7" s="76"/>
      <c r="H7" s="76"/>
      <c r="I7" s="76"/>
      <c r="J7" s="76"/>
      <c r="K7" s="76"/>
    </row>
    <row r="8" spans="1:18" ht="25.35" customHeight="1">
      <c r="C8" s="76"/>
      <c r="D8" s="76"/>
    </row>
    <row r="9" spans="1:18" ht="25.35" customHeight="1">
      <c r="B9" s="78" t="s">
        <v>123</v>
      </c>
      <c r="D9" s="78"/>
      <c r="E9" s="78"/>
      <c r="F9" s="92"/>
      <c r="G9" s="75"/>
      <c r="H9" s="75"/>
      <c r="I9" s="92"/>
      <c r="J9" s="1016"/>
      <c r="K9" s="1016"/>
      <c r="L9" s="1016"/>
      <c r="M9" s="92"/>
      <c r="N9" s="92"/>
      <c r="O9" s="92"/>
      <c r="P9" s="92"/>
      <c r="Q9" s="92"/>
      <c r="R9" s="92"/>
    </row>
    <row r="10" spans="1:18" ht="25.35" customHeight="1">
      <c r="B10" s="78" t="s">
        <v>882</v>
      </c>
      <c r="E10" s="78"/>
      <c r="F10" s="78"/>
      <c r="G10" s="78"/>
      <c r="H10" s="78"/>
      <c r="I10" s="78"/>
      <c r="J10" s="79"/>
      <c r="K10" s="79"/>
      <c r="L10" s="79"/>
      <c r="M10" s="92"/>
      <c r="N10" s="92"/>
      <c r="O10" s="92"/>
      <c r="P10" s="92"/>
      <c r="Q10" s="92"/>
      <c r="R10" s="92"/>
    </row>
    <row r="11" spans="1:18" ht="25.35" customHeight="1">
      <c r="B11" s="997" t="s">
        <v>412</v>
      </c>
      <c r="C11" s="997"/>
      <c r="D11" s="997"/>
      <c r="E11" s="997"/>
      <c r="F11" s="1001"/>
      <c r="G11" s="997" t="s">
        <v>124</v>
      </c>
      <c r="H11" s="997"/>
      <c r="I11" s="997"/>
      <c r="J11" s="997"/>
      <c r="K11" s="1011" t="s">
        <v>125</v>
      </c>
      <c r="L11" s="997"/>
      <c r="M11" s="997"/>
      <c r="N11" s="997"/>
      <c r="O11" s="997" t="s">
        <v>126</v>
      </c>
      <c r="P11" s="997"/>
      <c r="Q11" s="997"/>
      <c r="R11" s="997"/>
    </row>
    <row r="12" spans="1:18" ht="25.35" customHeight="1">
      <c r="B12" s="1014" t="s">
        <v>725</v>
      </c>
      <c r="C12" s="1014"/>
      <c r="D12" s="1014"/>
      <c r="E12" s="1014"/>
      <c r="F12" s="1015"/>
      <c r="G12" s="998"/>
      <c r="H12" s="998"/>
      <c r="I12" s="998"/>
      <c r="J12" s="998"/>
      <c r="K12" s="999">
        <v>30</v>
      </c>
      <c r="L12" s="1000"/>
      <c r="M12" s="1000"/>
      <c r="N12" s="1000"/>
      <c r="O12" s="1003">
        <f>G12*K12</f>
        <v>0</v>
      </c>
      <c r="P12" s="1004"/>
      <c r="Q12" s="1004"/>
      <c r="R12" s="1005"/>
    </row>
    <row r="13" spans="1:18" ht="25.35" customHeight="1">
      <c r="B13" s="1014" t="s">
        <v>716</v>
      </c>
      <c r="C13" s="1014"/>
      <c r="D13" s="1014"/>
      <c r="E13" s="1014"/>
      <c r="F13" s="1015"/>
      <c r="G13" s="998"/>
      <c r="H13" s="998"/>
      <c r="I13" s="998"/>
      <c r="J13" s="998"/>
      <c r="K13" s="999">
        <v>40</v>
      </c>
      <c r="L13" s="1000"/>
      <c r="M13" s="1000"/>
      <c r="N13" s="1000"/>
      <c r="O13" s="1003">
        <f>G13*K13</f>
        <v>0</v>
      </c>
      <c r="P13" s="1004"/>
      <c r="Q13" s="1004"/>
      <c r="R13" s="1005"/>
    </row>
    <row r="14" spans="1:18" ht="25.35" customHeight="1">
      <c r="B14" s="1012" t="s">
        <v>717</v>
      </c>
      <c r="C14" s="1012"/>
      <c r="D14" s="1012"/>
      <c r="E14" s="1012"/>
      <c r="F14" s="1013"/>
      <c r="G14" s="998"/>
      <c r="H14" s="998"/>
      <c r="I14" s="998"/>
      <c r="J14" s="998"/>
      <c r="K14" s="999">
        <v>200</v>
      </c>
      <c r="L14" s="1000"/>
      <c r="M14" s="1000"/>
      <c r="N14" s="1000"/>
      <c r="O14" s="1003">
        <f>G14*K14</f>
        <v>0</v>
      </c>
      <c r="P14" s="1004"/>
      <c r="Q14" s="1004"/>
      <c r="R14" s="1005"/>
    </row>
    <row r="15" spans="1:18" ht="25.35" customHeight="1">
      <c r="B15" s="997" t="s">
        <v>127</v>
      </c>
      <c r="C15" s="997"/>
      <c r="D15" s="997"/>
      <c r="E15" s="997"/>
      <c r="F15" s="1001"/>
      <c r="G15" s="1010"/>
      <c r="H15" s="1010"/>
      <c r="I15" s="1010"/>
      <c r="J15" s="1010"/>
      <c r="K15" s="1011" t="s">
        <v>774</v>
      </c>
      <c r="L15" s="997"/>
      <c r="M15" s="997"/>
      <c r="N15" s="997"/>
      <c r="O15" s="1003">
        <f>SUM(O12:R14)</f>
        <v>0</v>
      </c>
      <c r="P15" s="1004"/>
      <c r="Q15" s="1004"/>
      <c r="R15" s="1005"/>
    </row>
    <row r="16" spans="1:18" ht="25.35" customHeight="1">
      <c r="C16" s="81"/>
      <c r="D16" s="81"/>
      <c r="E16" s="81"/>
      <c r="F16" s="81"/>
      <c r="G16" s="93"/>
      <c r="H16" s="93"/>
      <c r="I16" s="93"/>
      <c r="J16" s="93"/>
      <c r="K16" s="92"/>
      <c r="L16" s="92"/>
      <c r="M16" s="92"/>
      <c r="N16" s="92"/>
      <c r="O16" s="93"/>
      <c r="P16" s="93"/>
      <c r="Q16" s="93"/>
      <c r="R16" s="93"/>
    </row>
    <row r="17" spans="2:18" ht="25.35" customHeight="1"/>
    <row r="18" spans="2:18" ht="25.35" customHeight="1">
      <c r="B18" s="75" t="s">
        <v>411</v>
      </c>
      <c r="C18" s="1007" t="s">
        <v>404</v>
      </c>
      <c r="D18" s="1007"/>
      <c r="E18" s="1007"/>
      <c r="F18" s="1007"/>
      <c r="G18" s="1007"/>
      <c r="H18" s="1007"/>
      <c r="I18" s="1007"/>
      <c r="J18" s="1007"/>
      <c r="K18" s="1007"/>
      <c r="L18" s="1007"/>
      <c r="M18" s="1007"/>
      <c r="N18" s="1007"/>
      <c r="O18" s="1007"/>
      <c r="P18" s="1007"/>
      <c r="Q18" s="1007"/>
      <c r="R18" s="1007"/>
    </row>
    <row r="19" spans="2:18" ht="25.35" customHeight="1">
      <c r="B19" s="244"/>
      <c r="C19" s="1007"/>
      <c r="D19" s="1007"/>
      <c r="E19" s="1007"/>
      <c r="F19" s="1007"/>
      <c r="G19" s="1007"/>
      <c r="H19" s="1007"/>
      <c r="I19" s="1007"/>
      <c r="J19" s="1007"/>
      <c r="K19" s="1007"/>
      <c r="L19" s="1007"/>
      <c r="M19" s="1007"/>
      <c r="N19" s="1007"/>
      <c r="O19" s="1007"/>
      <c r="P19" s="1007"/>
      <c r="Q19" s="1007"/>
      <c r="R19" s="1007"/>
    </row>
    <row r="20" spans="2:18" ht="25.35" customHeight="1">
      <c r="B20" s="194"/>
      <c r="C20" s="194"/>
      <c r="D20" s="194"/>
      <c r="E20" s="194"/>
      <c r="F20" s="194"/>
      <c r="G20" s="194"/>
      <c r="H20" s="194"/>
      <c r="I20" s="194"/>
      <c r="J20" s="194"/>
      <c r="K20" s="194"/>
      <c r="L20" s="194"/>
      <c r="M20" s="194"/>
      <c r="N20" s="194"/>
      <c r="O20" s="194"/>
      <c r="P20" s="194"/>
      <c r="Q20" s="194"/>
      <c r="R20" s="194"/>
    </row>
    <row r="21" spans="2:18" ht="25.35" customHeight="1">
      <c r="M21" s="1002"/>
      <c r="N21" s="1002"/>
      <c r="O21" s="1002"/>
      <c r="P21" s="1002"/>
      <c r="Q21" s="1002"/>
      <c r="R21" s="1002"/>
    </row>
    <row r="22" spans="2:18" ht="25.35" customHeight="1">
      <c r="M22" s="1002"/>
      <c r="N22" s="1002"/>
      <c r="O22" s="1002"/>
      <c r="P22" s="193"/>
      <c r="Q22" s="1006"/>
      <c r="R22" s="1006"/>
    </row>
    <row r="23" spans="2:18" ht="25.35" customHeight="1"/>
    <row r="24" spans="2:18" ht="25.35" customHeight="1"/>
    <row r="25" spans="2:18" ht="25.35" customHeight="1"/>
    <row r="26" spans="2:18" ht="25.35" customHeight="1"/>
    <row r="27" spans="2:18" s="80" customFormat="1" ht="25.35" customHeight="1">
      <c r="B27" s="74"/>
      <c r="C27" s="74"/>
      <c r="D27" s="74"/>
      <c r="E27" s="74"/>
      <c r="F27" s="74"/>
      <c r="G27" s="74"/>
      <c r="H27" s="74"/>
      <c r="I27" s="74"/>
      <c r="J27" s="74"/>
      <c r="K27" s="74"/>
      <c r="L27" s="74"/>
      <c r="M27" s="74"/>
      <c r="N27" s="74"/>
      <c r="O27" s="74"/>
      <c r="P27" s="74"/>
      <c r="Q27" s="74"/>
      <c r="R27" s="74"/>
    </row>
    <row r="28" spans="2:18" s="80" customFormat="1" ht="25.35" customHeight="1">
      <c r="B28" s="74"/>
      <c r="C28" s="74"/>
      <c r="D28" s="74"/>
      <c r="E28" s="74"/>
      <c r="F28" s="74"/>
      <c r="G28" s="74"/>
      <c r="H28" s="74"/>
      <c r="I28" s="74"/>
      <c r="J28" s="74"/>
      <c r="K28" s="74"/>
      <c r="L28" s="74"/>
      <c r="M28" s="74"/>
      <c r="N28" s="74"/>
      <c r="O28" s="74"/>
      <c r="P28" s="74"/>
      <c r="Q28" s="74"/>
      <c r="R28" s="74"/>
    </row>
    <row r="29" spans="2:18" ht="25.35" customHeight="1"/>
    <row r="30" spans="2:18" ht="25.35" customHeight="1"/>
    <row r="31" spans="2:18" ht="25.35" customHeight="1"/>
    <row r="32" spans="2:18" ht="32.1" customHeight="1"/>
    <row r="33" ht="32.1" customHeight="1"/>
    <row r="34" ht="32.1" customHeight="1"/>
    <row r="35" ht="32.1" customHeight="1"/>
    <row r="36" ht="31.5" customHeight="1"/>
    <row r="38" ht="9" customHeight="1"/>
    <row r="39" ht="22.5" customHeight="1"/>
    <row r="40" ht="32.25" customHeight="1"/>
    <row r="41" ht="21" customHeight="1"/>
    <row r="42" ht="20.25" customHeight="1"/>
    <row r="43" ht="18" customHeight="1"/>
    <row r="44" ht="17.25" customHeight="1"/>
    <row r="45" ht="18" customHeight="1"/>
    <row r="46" ht="18" customHeight="1"/>
    <row r="47" ht="26.25" customHeight="1"/>
  </sheetData>
  <mergeCells count="29">
    <mergeCell ref="B1:R1"/>
    <mergeCell ref="B5:R5"/>
    <mergeCell ref="B6:R6"/>
    <mergeCell ref="G15:J15"/>
    <mergeCell ref="K15:N15"/>
    <mergeCell ref="O11:R11"/>
    <mergeCell ref="O13:R13"/>
    <mergeCell ref="K14:N14"/>
    <mergeCell ref="O15:R15"/>
    <mergeCell ref="B11:F11"/>
    <mergeCell ref="B14:F14"/>
    <mergeCell ref="B13:F13"/>
    <mergeCell ref="B12:F12"/>
    <mergeCell ref="J9:L9"/>
    <mergeCell ref="K11:N11"/>
    <mergeCell ref="N2:R2"/>
    <mergeCell ref="M22:O22"/>
    <mergeCell ref="K12:N12"/>
    <mergeCell ref="O12:R12"/>
    <mergeCell ref="G14:J14"/>
    <mergeCell ref="O14:R14"/>
    <mergeCell ref="Q22:R22"/>
    <mergeCell ref="M21:R21"/>
    <mergeCell ref="C18:R19"/>
    <mergeCell ref="G11:J11"/>
    <mergeCell ref="G13:J13"/>
    <mergeCell ref="K13:N13"/>
    <mergeCell ref="G12:J12"/>
    <mergeCell ref="B15:F15"/>
  </mergeCells>
  <phoneticPr fontId="6"/>
  <printOptions horizontalCentered="1"/>
  <pageMargins left="0.86614173228346458" right="0.19685039370078741" top="0.74803149606299213" bottom="0.19685039370078741" header="0.51181102362204722" footer="0.51181102362204722"/>
  <pageSetup paperSize="9" scale="99"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ransitionEvaluation="1">
    <pageSetUpPr fitToPage="1"/>
  </sheetPr>
  <dimension ref="A1:G39"/>
  <sheetViews>
    <sheetView view="pageBreakPreview" zoomScaleNormal="100" zoomScaleSheetLayoutView="100" workbookViewId="0"/>
  </sheetViews>
  <sheetFormatPr defaultColWidth="9" defaultRowHeight="13.2"/>
  <cols>
    <col min="1" max="1" width="3.88671875" style="9" customWidth="1"/>
    <col min="2" max="2" width="18.88671875" style="9" customWidth="1"/>
    <col min="3" max="6" width="15.88671875" style="9" customWidth="1"/>
    <col min="7" max="16384" width="9" style="9"/>
  </cols>
  <sheetData>
    <row r="1" spans="1:7" ht="21">
      <c r="A1" s="252"/>
      <c r="B1" s="10"/>
      <c r="C1" s="10"/>
      <c r="D1" s="10"/>
      <c r="E1" s="10"/>
      <c r="F1" s="11" t="s">
        <v>461</v>
      </c>
      <c r="G1" s="10"/>
    </row>
    <row r="2" spans="1:7" ht="14.4">
      <c r="A2" s="753" t="s">
        <v>478</v>
      </c>
      <c r="B2" s="753"/>
      <c r="C2" s="753"/>
      <c r="D2" s="753"/>
      <c r="E2" s="753"/>
      <c r="F2" s="753"/>
      <c r="G2" s="10"/>
    </row>
    <row r="3" spans="1:7" ht="14.4">
      <c r="A3" s="10"/>
      <c r="B3" s="34"/>
      <c r="C3" s="34"/>
      <c r="D3" s="34"/>
      <c r="E3" s="34"/>
      <c r="F3" s="10"/>
      <c r="G3" s="10"/>
    </row>
    <row r="4" spans="1:7" ht="14.4">
      <c r="A4" s="10"/>
      <c r="B4" s="752" t="s">
        <v>354</v>
      </c>
      <c r="C4" s="752"/>
      <c r="D4" s="752"/>
      <c r="E4" s="752"/>
      <c r="F4" s="10"/>
      <c r="G4" s="10"/>
    </row>
    <row r="5" spans="1:7">
      <c r="A5" s="10"/>
      <c r="B5" s="10"/>
      <c r="C5" s="10"/>
      <c r="D5" s="10"/>
      <c r="E5" s="10"/>
      <c r="F5" s="11" t="s">
        <v>213</v>
      </c>
      <c r="G5" s="10"/>
    </row>
    <row r="6" spans="1:7" ht="20.100000000000001" customHeight="1">
      <c r="A6" s="35"/>
      <c r="B6" s="36" t="s">
        <v>0</v>
      </c>
      <c r="C6" s="36" t="s">
        <v>1</v>
      </c>
      <c r="D6" s="36" t="s">
        <v>2</v>
      </c>
      <c r="E6" s="36" t="s">
        <v>3</v>
      </c>
      <c r="F6" s="36" t="s">
        <v>5</v>
      </c>
      <c r="G6" s="10"/>
    </row>
    <row r="7" spans="1:7" ht="20.100000000000001" customHeight="1">
      <c r="A7" s="37"/>
      <c r="B7" s="38" t="s">
        <v>81</v>
      </c>
      <c r="C7" s="39"/>
      <c r="D7" s="39"/>
      <c r="E7" s="39"/>
      <c r="F7" s="40"/>
      <c r="G7" s="10"/>
    </row>
    <row r="8" spans="1:7" ht="20.100000000000001" customHeight="1">
      <c r="A8" s="27">
        <v>1</v>
      </c>
      <c r="B8" s="41" t="s">
        <v>83</v>
      </c>
      <c r="C8" s="33">
        <f>IFERROR(VLOOKUP(B8,'収益・費用明細書(様式3)'!$D$6:$G$15,4,FALSE),0)</f>
        <v>0</v>
      </c>
      <c r="D8" s="33">
        <v>0</v>
      </c>
      <c r="E8" s="33">
        <v>0</v>
      </c>
      <c r="F8" s="23"/>
      <c r="G8" s="10"/>
    </row>
    <row r="9" spans="1:7" ht="20.100000000000001" customHeight="1">
      <c r="A9" s="27">
        <v>2</v>
      </c>
      <c r="B9" s="41" t="s">
        <v>85</v>
      </c>
      <c r="C9" s="33">
        <f>IFERROR(VLOOKUP(B9,'収益・費用明細書(様式3)'!$D$6:$G$15,4,FALSE),0)</f>
        <v>0</v>
      </c>
      <c r="D9" s="33">
        <v>0</v>
      </c>
      <c r="E9" s="33">
        <v>0</v>
      </c>
      <c r="F9" s="23"/>
      <c r="G9" s="10"/>
    </row>
    <row r="10" spans="1:7" ht="20.100000000000001" customHeight="1">
      <c r="A10" s="27">
        <v>3</v>
      </c>
      <c r="B10" s="41" t="s">
        <v>84</v>
      </c>
      <c r="C10" s="33">
        <f>IFERROR(VLOOKUP(B10,'収益・費用明細書(様式3)'!$D$6:$G$15,4,FALSE),0)</f>
        <v>0</v>
      </c>
      <c r="D10" s="33">
        <v>0</v>
      </c>
      <c r="E10" s="33">
        <v>0</v>
      </c>
      <c r="F10" s="23"/>
      <c r="G10" s="10"/>
    </row>
    <row r="11" spans="1:7" ht="20.100000000000001" customHeight="1">
      <c r="A11" s="27">
        <v>4</v>
      </c>
      <c r="B11" s="41" t="s">
        <v>86</v>
      </c>
      <c r="C11" s="33">
        <f>IFERROR(VLOOKUP(B11,'収益・費用明細書(様式3)'!$D$6:$G$15,4,FALSE),0)</f>
        <v>0</v>
      </c>
      <c r="D11" s="33">
        <v>0</v>
      </c>
      <c r="E11" s="33">
        <v>0</v>
      </c>
      <c r="F11" s="23"/>
      <c r="G11" s="10"/>
    </row>
    <row r="12" spans="1:7" ht="20.100000000000001" customHeight="1">
      <c r="A12" s="27">
        <v>5</v>
      </c>
      <c r="B12" s="41" t="s">
        <v>87</v>
      </c>
      <c r="C12" s="33">
        <f>IFERROR(VLOOKUP(B12,'収益・費用明細書(様式3)'!$D$6:$G$15,4,FALSE),0)</f>
        <v>0</v>
      </c>
      <c r="D12" s="33">
        <v>0</v>
      </c>
      <c r="E12" s="33">
        <v>0</v>
      </c>
      <c r="F12" s="23"/>
      <c r="G12" s="10"/>
    </row>
    <row r="13" spans="1:7" ht="20.100000000000001" customHeight="1">
      <c r="A13" s="27">
        <v>6</v>
      </c>
      <c r="B13" s="41" t="s">
        <v>88</v>
      </c>
      <c r="C13" s="33">
        <f>IFERROR(VLOOKUP(B13,'収益・費用明細書(様式3)'!$D$6:$G$15,4,FALSE),0)</f>
        <v>0</v>
      </c>
      <c r="D13" s="33">
        <v>0</v>
      </c>
      <c r="E13" s="33">
        <v>0</v>
      </c>
      <c r="F13" s="23"/>
      <c r="G13" s="10"/>
    </row>
    <row r="14" spans="1:7" ht="20.100000000000001" customHeight="1">
      <c r="A14" s="27">
        <v>7</v>
      </c>
      <c r="B14" s="41" t="s">
        <v>103</v>
      </c>
      <c r="C14" s="33">
        <f>IFERROR(VLOOKUP(B14,'収益・費用明細書(様式3)'!$D$6:$G$15,4,FALSE),0)</f>
        <v>0</v>
      </c>
      <c r="D14" s="33">
        <v>0</v>
      </c>
      <c r="E14" s="33">
        <v>0</v>
      </c>
      <c r="F14" s="23"/>
      <c r="G14" s="10"/>
    </row>
    <row r="15" spans="1:7" ht="20.100000000000001" customHeight="1">
      <c r="A15" s="87">
        <v>8</v>
      </c>
      <c r="B15" s="88" t="s">
        <v>89</v>
      </c>
      <c r="C15" s="33">
        <f>IFERROR(VLOOKUP(B15,'収益・費用明細書(様式3)'!$D$6:$G$15,4,FALSE),0)</f>
        <v>0</v>
      </c>
      <c r="D15" s="89">
        <v>0</v>
      </c>
      <c r="E15" s="89">
        <v>0</v>
      </c>
      <c r="F15" s="90"/>
      <c r="G15" s="10"/>
    </row>
    <row r="16" spans="1:7" ht="20.100000000000001" customHeight="1">
      <c r="A16" s="42"/>
      <c r="B16" s="43" t="s">
        <v>106</v>
      </c>
      <c r="C16" s="44">
        <f>SUM(C8:C15)</f>
        <v>0</v>
      </c>
      <c r="D16" s="44">
        <f>SUM(D8:D15)</f>
        <v>0</v>
      </c>
      <c r="E16" s="44">
        <v>0</v>
      </c>
      <c r="F16" s="19"/>
      <c r="G16" s="10"/>
    </row>
    <row r="17" spans="1:7" ht="20.100000000000001" customHeight="1">
      <c r="A17" s="16"/>
      <c r="B17" s="38" t="s">
        <v>82</v>
      </c>
      <c r="C17" s="32"/>
      <c r="D17" s="32"/>
      <c r="E17" s="32"/>
      <c r="F17" s="40"/>
      <c r="G17" s="10"/>
    </row>
    <row r="18" spans="1:7" ht="20.100000000000001" customHeight="1">
      <c r="A18" s="27">
        <v>1</v>
      </c>
      <c r="B18" s="41" t="s">
        <v>6</v>
      </c>
      <c r="C18" s="33">
        <f t="array" ref="C18">IFERROR(INDEX('収益・費用明細書(様式3)'!$D$1:$G$3000,MATCH('収支予算書(様式2)'!B18&amp;"　小　　　　計",'収益・費用明細書(様式3)'!$D$1:$D$3000&amp;'収益・費用明細書(様式3)'!$F$1:$F$3000,0),4),0)</f>
        <v>0</v>
      </c>
      <c r="D18" s="33">
        <v>0</v>
      </c>
      <c r="E18" s="33">
        <v>0</v>
      </c>
      <c r="F18" s="23"/>
      <c r="G18" s="10"/>
    </row>
    <row r="19" spans="1:7" ht="20.100000000000001" customHeight="1">
      <c r="A19" s="27">
        <v>2</v>
      </c>
      <c r="B19" s="41" t="s">
        <v>200</v>
      </c>
      <c r="C19" s="33">
        <f t="array" ref="C19">IFERROR(INDEX('収益・費用明細書(様式3)'!$D$1:$G$3000,MATCH('収支予算書(様式2)'!B19&amp;"　小　　　　計",'収益・費用明細書(様式3)'!$D$1:$D$3000&amp;'収益・費用明細書(様式3)'!$F$1:$F$3000,0),4),0)</f>
        <v>0</v>
      </c>
      <c r="D19" s="33">
        <v>0</v>
      </c>
      <c r="E19" s="33">
        <v>0</v>
      </c>
      <c r="F19" s="23"/>
      <c r="G19" s="10"/>
    </row>
    <row r="20" spans="1:7" ht="20.100000000000001" customHeight="1">
      <c r="A20" s="27">
        <v>3</v>
      </c>
      <c r="B20" s="41" t="s">
        <v>7</v>
      </c>
      <c r="C20" s="33">
        <f t="array" ref="C20">IFERROR(INDEX('収益・費用明細書(様式3)'!$D$1:$G$3000,MATCH('収支予算書(様式2)'!B20&amp;"　小　　　　計",'収益・費用明細書(様式3)'!$D$1:$D$3000&amp;'収益・費用明細書(様式3)'!$F$1:$F$3000,0),4),0)</f>
        <v>0</v>
      </c>
      <c r="D20" s="33">
        <v>0</v>
      </c>
      <c r="E20" s="33">
        <v>0</v>
      </c>
      <c r="F20" s="23"/>
      <c r="G20" s="10"/>
    </row>
    <row r="21" spans="1:7" ht="20.100000000000001" customHeight="1">
      <c r="A21" s="27">
        <v>4</v>
      </c>
      <c r="B21" s="41" t="s">
        <v>8</v>
      </c>
      <c r="C21" s="33">
        <f t="array" ref="C21">IFERROR(INDEX('収益・費用明細書(様式3)'!$D$1:$G$3000,MATCH('収支予算書(様式2)'!B21&amp;"　小　　　　計",'収益・費用明細書(様式3)'!$D$1:$D$3000&amp;'収益・費用明細書(様式3)'!$F$1:$F$3000,0),4),0)</f>
        <v>0</v>
      </c>
      <c r="D21" s="33">
        <v>0</v>
      </c>
      <c r="E21" s="33">
        <v>0</v>
      </c>
      <c r="F21" s="23"/>
      <c r="G21" s="10"/>
    </row>
    <row r="22" spans="1:7" ht="20.100000000000001" customHeight="1">
      <c r="A22" s="27">
        <v>5</v>
      </c>
      <c r="B22" s="41" t="s">
        <v>9</v>
      </c>
      <c r="C22" s="33">
        <f t="array" ref="C22">IFERROR(INDEX('収益・費用明細書(様式3)'!$D$1:$G$3000,MATCH('収支予算書(様式2)'!B22&amp;"　小　　　　計",'収益・費用明細書(様式3)'!$D$1:$D$3000&amp;'収益・費用明細書(様式3)'!$F$1:$F$3000,0),4),0)</f>
        <v>0</v>
      </c>
      <c r="D22" s="33">
        <v>0</v>
      </c>
      <c r="E22" s="33">
        <v>0</v>
      </c>
      <c r="F22" s="23"/>
      <c r="G22" s="10"/>
    </row>
    <row r="23" spans="1:7" ht="20.100000000000001" customHeight="1">
      <c r="A23" s="87">
        <v>6</v>
      </c>
      <c r="B23" s="41" t="s">
        <v>10</v>
      </c>
      <c r="C23" s="33">
        <f t="array" ref="C23">IFERROR(INDEX('収益・費用明細書(様式3)'!$D$1:$G$3000,MATCH('収支予算書(様式2)'!B23&amp;"　小　　　　計",'収益・費用明細書(様式3)'!$D$1:$D$3000&amp;'収益・費用明細書(様式3)'!$F$1:$F$3000,0),4),0)</f>
        <v>0</v>
      </c>
      <c r="D23" s="33">
        <v>0</v>
      </c>
      <c r="E23" s="33">
        <v>0</v>
      </c>
      <c r="F23" s="23"/>
      <c r="G23" s="10"/>
    </row>
    <row r="24" spans="1:7" ht="20.100000000000001" customHeight="1">
      <c r="A24" s="87">
        <v>7</v>
      </c>
      <c r="B24" s="41" t="s">
        <v>11</v>
      </c>
      <c r="C24" s="33">
        <f t="array" ref="C24">IFERROR(INDEX('収益・費用明細書(様式3)'!$D$1:$G$3000,MATCH('収支予算書(様式2)'!B24&amp;"　小　　　　計",'収益・費用明細書(様式3)'!$D$1:$D$3000&amp;'収益・費用明細書(様式3)'!$F$1:$F$3000,0),4),0)</f>
        <v>0</v>
      </c>
      <c r="D24" s="33">
        <v>0</v>
      </c>
      <c r="E24" s="33">
        <v>0</v>
      </c>
      <c r="F24" s="23"/>
      <c r="G24" s="10"/>
    </row>
    <row r="25" spans="1:7" ht="20.100000000000001" customHeight="1">
      <c r="A25" s="87">
        <v>8</v>
      </c>
      <c r="B25" s="88" t="s">
        <v>12</v>
      </c>
      <c r="C25" s="33">
        <f t="array" ref="C25">IFERROR(INDEX('収益・費用明細書(様式3)'!$D$1:$G$3000,MATCH('収支予算書(様式2)'!B25&amp;"　小　　　　計",'収益・費用明細書(様式3)'!$D$1:$D$3000&amp;'収益・費用明細書(様式3)'!$F$1:$F$3000,0),4),0)</f>
        <v>0</v>
      </c>
      <c r="D25" s="33">
        <v>0</v>
      </c>
      <c r="E25" s="33">
        <v>0</v>
      </c>
      <c r="F25" s="23"/>
      <c r="G25" s="10"/>
    </row>
    <row r="26" spans="1:7" ht="20.100000000000001" customHeight="1">
      <c r="A26" s="87">
        <v>9</v>
      </c>
      <c r="B26" s="41" t="s">
        <v>13</v>
      </c>
      <c r="C26" s="33">
        <f t="array" ref="C26">IFERROR(INDEX('収益・費用明細書(様式3)'!$D$1:$G$3000,MATCH('収支予算書(様式2)'!B26&amp;"　小　　　　計",'収益・費用明細書(様式3)'!$D$1:$D$3000&amp;'収益・費用明細書(様式3)'!$F$1:$F$3000,0),4),0)</f>
        <v>0</v>
      </c>
      <c r="D26" s="33">
        <v>0</v>
      </c>
      <c r="E26" s="33">
        <v>0</v>
      </c>
      <c r="F26" s="23"/>
      <c r="G26" s="10"/>
    </row>
    <row r="27" spans="1:7" ht="20.100000000000001" customHeight="1">
      <c r="A27" s="87">
        <v>10</v>
      </c>
      <c r="B27" s="41" t="s">
        <v>14</v>
      </c>
      <c r="C27" s="33">
        <f t="array" ref="C27">IFERROR(INDEX('収益・費用明細書(様式3)'!$D$1:$G$3000,MATCH('収支予算書(様式2)'!B27&amp;"　小　　　　計",'収益・費用明細書(様式3)'!$D$1:$D$3000&amp;'収益・費用明細書(様式3)'!$F$1:$F$3000,0),4),0)</f>
        <v>0</v>
      </c>
      <c r="D27" s="33">
        <v>0</v>
      </c>
      <c r="E27" s="33">
        <v>0</v>
      </c>
      <c r="F27" s="23"/>
      <c r="G27" s="10"/>
    </row>
    <row r="28" spans="1:7" ht="20.100000000000001" customHeight="1">
      <c r="A28" s="87">
        <v>11</v>
      </c>
      <c r="B28" s="41" t="s">
        <v>15</v>
      </c>
      <c r="C28" s="33">
        <f t="array" ref="C28">IFERROR(INDEX('収益・費用明細書(様式3)'!$D$1:$G$3000,MATCH('収支予算書(様式2)'!B28&amp;"　小　　　　計",'収益・費用明細書(様式3)'!$D$1:$D$3000&amp;'収益・費用明細書(様式3)'!$F$1:$F$3000,0),4),0)</f>
        <v>0</v>
      </c>
      <c r="D28" s="33">
        <v>0</v>
      </c>
      <c r="E28" s="33">
        <v>0</v>
      </c>
      <c r="F28" s="23"/>
      <c r="G28" s="10"/>
    </row>
    <row r="29" spans="1:7" ht="20.100000000000001" customHeight="1">
      <c r="A29" s="87">
        <v>12</v>
      </c>
      <c r="B29" s="41" t="s">
        <v>16</v>
      </c>
      <c r="C29" s="33">
        <f t="array" ref="C29">IFERROR(INDEX('収益・費用明細書(様式3)'!$D$1:$G$3000,MATCH('収支予算書(様式2)'!B29&amp;"　小　　　　計",'収益・費用明細書(様式3)'!$D$1:$D$3000&amp;'収益・費用明細書(様式3)'!$F$1:$F$3000,0),4),0)</f>
        <v>0</v>
      </c>
      <c r="D29" s="33">
        <v>0</v>
      </c>
      <c r="E29" s="33">
        <v>0</v>
      </c>
      <c r="F29" s="23"/>
      <c r="G29" s="10"/>
    </row>
    <row r="30" spans="1:7" ht="20.100000000000001" customHeight="1">
      <c r="A30" s="87">
        <v>13</v>
      </c>
      <c r="B30" s="41" t="s">
        <v>17</v>
      </c>
      <c r="C30" s="33">
        <f t="array" ref="C30">IFERROR(INDEX('収益・費用明細書(様式3)'!$D$1:$G$3000,MATCH('収支予算書(様式2)'!B30&amp;"　小　　　　計",'収益・費用明細書(様式3)'!$D$1:$D$3000&amp;'収益・費用明細書(様式3)'!$F$1:$F$3000,0),4),0)</f>
        <v>0</v>
      </c>
      <c r="D30" s="33">
        <v>0</v>
      </c>
      <c r="E30" s="33">
        <v>0</v>
      </c>
      <c r="F30" s="23"/>
      <c r="G30" s="10"/>
    </row>
    <row r="31" spans="1:7" ht="20.100000000000001" customHeight="1">
      <c r="A31" s="87">
        <v>14</v>
      </c>
      <c r="B31" s="41" t="s">
        <v>18</v>
      </c>
      <c r="C31" s="33">
        <f t="array" ref="C31">IFERROR(INDEX('収益・費用明細書(様式3)'!$D$1:$G$3000,MATCH('収支予算書(様式2)'!B31&amp;"　小　　　　計",'収益・費用明細書(様式3)'!$D$1:$D$3000&amp;'収益・費用明細書(様式3)'!$F$1:$F$3000,0),4),0)</f>
        <v>0</v>
      </c>
      <c r="D31" s="33">
        <v>0</v>
      </c>
      <c r="E31" s="33">
        <v>0</v>
      </c>
      <c r="F31" s="429">
        <f>ROUNDDOWN(IFERROR(C31/C32, ""),4)</f>
        <v>0</v>
      </c>
      <c r="G31" s="10"/>
    </row>
    <row r="32" spans="1:7" ht="20.100000000000001" customHeight="1">
      <c r="A32" s="87"/>
      <c r="B32" s="41" t="s">
        <v>19</v>
      </c>
      <c r="C32" s="33">
        <f>SUM(C18:C31)</f>
        <v>0</v>
      </c>
      <c r="D32" s="33">
        <f>SUM(D18:D31)</f>
        <v>0</v>
      </c>
      <c r="E32" s="33">
        <f>SUM(E18:E31)</f>
        <v>0</v>
      </c>
      <c r="F32" s="23"/>
      <c r="G32" s="10"/>
    </row>
    <row r="33" spans="1:7" ht="20.100000000000001" customHeight="1">
      <c r="A33" s="22"/>
      <c r="B33" s="41" t="s">
        <v>20</v>
      </c>
      <c r="C33" s="33">
        <f>C16-C32</f>
        <v>0</v>
      </c>
      <c r="D33" s="33">
        <f>D16-D32</f>
        <v>0</v>
      </c>
      <c r="E33" s="33">
        <f>E16-E32</f>
        <v>0</v>
      </c>
      <c r="F33" s="23"/>
      <c r="G33" s="10"/>
    </row>
    <row r="34" spans="1:7" ht="15" customHeight="1">
      <c r="A34" s="10"/>
      <c r="B34" s="45"/>
      <c r="C34" s="10"/>
      <c r="D34" s="10"/>
      <c r="E34" s="10"/>
      <c r="F34" s="10"/>
      <c r="G34" s="10"/>
    </row>
    <row r="35" spans="1:7" ht="15" customHeight="1">
      <c r="A35" s="10"/>
      <c r="B35" s="45"/>
      <c r="C35" s="10"/>
      <c r="D35" s="10"/>
      <c r="E35" s="10"/>
      <c r="F35" s="10"/>
      <c r="G35" s="10"/>
    </row>
    <row r="36" spans="1:7">
      <c r="A36" s="10"/>
      <c r="B36" s="10"/>
      <c r="C36" s="10"/>
      <c r="D36" s="10"/>
      <c r="E36" s="10"/>
      <c r="F36" s="10"/>
      <c r="G36" s="10"/>
    </row>
    <row r="37" spans="1:7">
      <c r="A37" s="10"/>
      <c r="B37" s="10"/>
      <c r="C37" s="10"/>
      <c r="D37" s="10"/>
      <c r="E37" s="10"/>
      <c r="F37" s="10"/>
      <c r="G37" s="10"/>
    </row>
    <row r="38" spans="1:7">
      <c r="A38" s="10"/>
      <c r="B38" s="10"/>
      <c r="C38" s="10"/>
      <c r="D38" s="10"/>
      <c r="E38" s="10"/>
      <c r="F38" s="10"/>
      <c r="G38" s="10"/>
    </row>
    <row r="39" spans="1:7">
      <c r="A39" s="10"/>
      <c r="B39" s="10"/>
      <c r="C39" s="10"/>
      <c r="D39" s="10"/>
      <c r="E39" s="10"/>
      <c r="F39" s="10"/>
      <c r="G39" s="10"/>
    </row>
  </sheetData>
  <mergeCells count="2">
    <mergeCell ref="B4:E4"/>
    <mergeCell ref="A2:F2"/>
  </mergeCells>
  <phoneticPr fontId="6"/>
  <printOptions horizontalCentered="1"/>
  <pageMargins left="0.35433070866141736" right="0.51181102362204722" top="0.98425196850393704" bottom="0.98425196850393704" header="0.51181102362204722" footer="0.51181102362204722"/>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ransitionEvaluation="1">
    <pageSetUpPr fitToPage="1"/>
  </sheetPr>
  <dimension ref="A1:I41"/>
  <sheetViews>
    <sheetView view="pageBreakPreview" zoomScaleNormal="100" zoomScaleSheetLayoutView="100" workbookViewId="0">
      <selection activeCell="B16" sqref="B16"/>
    </sheetView>
  </sheetViews>
  <sheetFormatPr defaultColWidth="9" defaultRowHeight="13.2"/>
  <cols>
    <col min="1" max="1" width="1.88671875" style="9" customWidth="1"/>
    <col min="2" max="2" width="3.88671875" style="9" customWidth="1"/>
    <col min="3" max="3" width="1.88671875" style="9" customWidth="1"/>
    <col min="4" max="4" width="18.88671875" style="9" customWidth="1"/>
    <col min="5" max="5" width="11.88671875" style="9" customWidth="1"/>
    <col min="6" max="6" width="24.88671875" style="9" customWidth="1"/>
    <col min="7" max="7" width="20.88671875" style="9" customWidth="1"/>
    <col min="8" max="8" width="5.109375" style="9" customWidth="1"/>
    <col min="9" max="9" width="4.109375" style="9" customWidth="1"/>
    <col min="10" max="16384" width="9" style="9"/>
  </cols>
  <sheetData>
    <row r="1" spans="1:9" ht="21">
      <c r="A1" s="252"/>
      <c r="B1" s="10"/>
      <c r="C1" s="10"/>
      <c r="D1" s="757" t="s">
        <v>280</v>
      </c>
      <c r="E1" s="757"/>
      <c r="F1" s="757"/>
      <c r="G1" s="757"/>
      <c r="H1" s="757"/>
      <c r="I1" s="10"/>
    </row>
    <row r="2" spans="1:9">
      <c r="A2" s="10"/>
      <c r="B2" s="759" t="str">
        <f>'収支予算書(様式2)'!$B$4</f>
        <v>事業名称：</v>
      </c>
      <c r="C2" s="759"/>
      <c r="D2" s="759"/>
      <c r="E2" s="759"/>
      <c r="F2" s="759"/>
      <c r="G2" s="759"/>
      <c r="H2" s="11"/>
      <c r="I2" s="10"/>
    </row>
    <row r="3" spans="1:9">
      <c r="A3" s="10"/>
      <c r="B3" s="10"/>
      <c r="C3" s="10"/>
      <c r="D3" s="11"/>
      <c r="E3" s="11"/>
      <c r="F3" s="11"/>
      <c r="G3" s="11"/>
      <c r="H3" s="11"/>
      <c r="I3" s="10"/>
    </row>
    <row r="4" spans="1:9">
      <c r="A4" s="758" t="s">
        <v>101</v>
      </c>
      <c r="B4" s="758"/>
      <c r="C4" s="758"/>
      <c r="D4" s="758"/>
      <c r="E4" s="760" t="s">
        <v>795</v>
      </c>
      <c r="F4" s="760"/>
      <c r="G4" s="10"/>
      <c r="H4" s="11" t="s">
        <v>22</v>
      </c>
      <c r="I4" s="10"/>
    </row>
    <row r="5" spans="1:9" ht="30" customHeight="1">
      <c r="A5" s="754" t="s">
        <v>23</v>
      </c>
      <c r="B5" s="755"/>
      <c r="C5" s="755"/>
      <c r="D5" s="756"/>
      <c r="E5" s="529" t="s">
        <v>30</v>
      </c>
      <c r="F5" s="17" t="s">
        <v>32</v>
      </c>
      <c r="G5" s="17" t="s">
        <v>24</v>
      </c>
      <c r="H5" s="17" t="s">
        <v>638</v>
      </c>
      <c r="I5" s="10"/>
    </row>
    <row r="6" spans="1:9" ht="30" customHeight="1">
      <c r="A6" s="18" t="s">
        <v>26</v>
      </c>
      <c r="B6" s="26">
        <v>1</v>
      </c>
      <c r="C6" s="31" t="s">
        <v>195</v>
      </c>
      <c r="D6" s="23" t="str">
        <f>IF(B6="","括弧内に様式2の項目番号を入れてください",VLOOKUP(B6,'収支予算書(様式2)'!$A$8:$B$15,2,FALSE))</f>
        <v>登 録 料 収 益</v>
      </c>
      <c r="E6" s="434"/>
      <c r="F6" s="528"/>
      <c r="G6" s="46">
        <v>0</v>
      </c>
      <c r="H6" s="23"/>
      <c r="I6" s="10"/>
    </row>
    <row r="7" spans="1:9" ht="30" customHeight="1">
      <c r="A7" s="18" t="s">
        <v>26</v>
      </c>
      <c r="B7" s="26"/>
      <c r="C7" s="31" t="s">
        <v>195</v>
      </c>
      <c r="D7" s="23" t="str">
        <f>IF(B7="","括弧内に様式2の項目番号を入れてください",VLOOKUP(B7,'収支予算書(様式2)'!$A$8:$B$15,2,FALSE))</f>
        <v>括弧内に様式2の項目番号を入れてください</v>
      </c>
      <c r="E7" s="434"/>
      <c r="F7" s="528"/>
      <c r="G7" s="46">
        <v>0</v>
      </c>
      <c r="H7" s="23"/>
      <c r="I7" s="10"/>
    </row>
    <row r="8" spans="1:9" ht="30" customHeight="1">
      <c r="A8" s="18" t="s">
        <v>26</v>
      </c>
      <c r="B8" s="26"/>
      <c r="C8" s="31" t="s">
        <v>195</v>
      </c>
      <c r="D8" s="23" t="str">
        <f>IF(B8="","括弧内に様式2の項目番号を入れてください",VLOOKUP(B8,'収支予算書(様式2)'!$A$8:$B$15,2,FALSE))</f>
        <v>括弧内に様式2の項目番号を入れてください</v>
      </c>
      <c r="E8" s="434"/>
      <c r="F8" s="528"/>
      <c r="G8" s="46">
        <v>0</v>
      </c>
      <c r="H8" s="23"/>
      <c r="I8" s="10"/>
    </row>
    <row r="9" spans="1:9" ht="30" customHeight="1">
      <c r="A9" s="18" t="s">
        <v>26</v>
      </c>
      <c r="B9" s="26"/>
      <c r="C9" s="31" t="s">
        <v>195</v>
      </c>
      <c r="D9" s="23" t="str">
        <f>IF(B9="","括弧内に様式2の項目番号を入れてください",VLOOKUP(B9,'収支予算書(様式2)'!$A$8:$B$15,2,FALSE))</f>
        <v>括弧内に様式2の項目番号を入れてください</v>
      </c>
      <c r="E9" s="434"/>
      <c r="F9" s="528"/>
      <c r="G9" s="46">
        <v>0</v>
      </c>
      <c r="H9" s="23"/>
      <c r="I9" s="10"/>
    </row>
    <row r="10" spans="1:9" ht="30" customHeight="1">
      <c r="A10" s="37" t="s">
        <v>28</v>
      </c>
      <c r="B10" s="39"/>
      <c r="C10" s="39"/>
      <c r="D10" s="39"/>
      <c r="E10" s="39"/>
      <c r="F10" s="526"/>
      <c r="G10" s="46">
        <f>SUM(G6:G9)</f>
        <v>0</v>
      </c>
      <c r="H10" s="23"/>
      <c r="I10" s="10"/>
    </row>
    <row r="11" spans="1:9" ht="13.5" customHeight="1">
      <c r="A11" s="10"/>
      <c r="B11" s="10"/>
      <c r="C11" s="10"/>
      <c r="D11" s="10"/>
      <c r="E11" s="10"/>
      <c r="F11" s="10"/>
      <c r="G11" s="10"/>
      <c r="H11" s="10"/>
      <c r="I11" s="10"/>
    </row>
    <row r="12" spans="1:9" ht="13.5" customHeight="1">
      <c r="A12" s="10"/>
      <c r="B12" s="10"/>
      <c r="C12" s="10"/>
      <c r="D12" s="10"/>
      <c r="E12" s="10"/>
      <c r="F12" s="10"/>
      <c r="G12" s="10"/>
      <c r="H12" s="10"/>
      <c r="I12" s="10"/>
    </row>
    <row r="13" spans="1:9" ht="13.5" customHeight="1">
      <c r="A13" s="10"/>
      <c r="B13" s="10"/>
      <c r="C13" s="10"/>
      <c r="D13" s="757"/>
      <c r="E13" s="757"/>
      <c r="F13" s="757"/>
      <c r="G13" s="757"/>
      <c r="H13" s="757"/>
      <c r="I13" s="10"/>
    </row>
    <row r="14" spans="1:9" ht="19.5" customHeight="1">
      <c r="A14" s="758" t="s">
        <v>102</v>
      </c>
      <c r="B14" s="758"/>
      <c r="C14" s="758"/>
      <c r="D14" s="758"/>
      <c r="E14" s="10"/>
      <c r="F14" s="10"/>
      <c r="G14" s="10"/>
      <c r="H14" s="11" t="s">
        <v>22</v>
      </c>
      <c r="I14" s="10"/>
    </row>
    <row r="15" spans="1:9" ht="30" customHeight="1">
      <c r="A15" s="754" t="s">
        <v>23</v>
      </c>
      <c r="B15" s="755"/>
      <c r="C15" s="755"/>
      <c r="D15" s="756"/>
      <c r="E15" s="17" t="s">
        <v>30</v>
      </c>
      <c r="F15" s="17" t="s">
        <v>32</v>
      </c>
      <c r="G15" s="17" t="s">
        <v>24</v>
      </c>
      <c r="H15" s="17" t="s">
        <v>637</v>
      </c>
      <c r="I15" s="10"/>
    </row>
    <row r="16" spans="1:9" ht="30" customHeight="1">
      <c r="A16" s="47" t="s">
        <v>26</v>
      </c>
      <c r="B16" s="14">
        <v>1</v>
      </c>
      <c r="C16" s="10" t="s">
        <v>195</v>
      </c>
      <c r="D16" s="19" t="str">
        <f>IF(B16="","括弧内に様式2の項目番号を入れてください",VLOOKUP(B16,'収支予算書(様式2)'!$A$18:$B$31,2,FALSE))</f>
        <v>会場設営費</v>
      </c>
      <c r="E16" s="23"/>
      <c r="F16" s="23"/>
      <c r="G16" s="33">
        <v>0</v>
      </c>
      <c r="H16" s="23"/>
      <c r="I16" s="10"/>
    </row>
    <row r="17" spans="1:9" ht="30" customHeight="1">
      <c r="A17" s="21"/>
      <c r="B17" s="10"/>
      <c r="C17" s="10"/>
      <c r="D17" s="518" t="str">
        <f>D16</f>
        <v>会場設営費</v>
      </c>
      <c r="E17" s="23"/>
      <c r="F17" s="23"/>
      <c r="G17" s="33">
        <v>0</v>
      </c>
      <c r="H17" s="23"/>
      <c r="I17" s="10"/>
    </row>
    <row r="18" spans="1:9" ht="30" customHeight="1">
      <c r="A18" s="21"/>
      <c r="B18" s="10"/>
      <c r="C18" s="10"/>
      <c r="D18" s="518" t="str">
        <f>D16</f>
        <v>会場設営費</v>
      </c>
      <c r="E18" s="23"/>
      <c r="F18" s="19"/>
      <c r="G18" s="33">
        <v>0</v>
      </c>
      <c r="H18" s="23"/>
      <c r="I18" s="10"/>
    </row>
    <row r="19" spans="1:9" ht="30" customHeight="1">
      <c r="A19" s="22"/>
      <c r="B19" s="31"/>
      <c r="C19" s="31"/>
      <c r="D19" s="519" t="str">
        <f>D16</f>
        <v>会場設営費</v>
      </c>
      <c r="E19" s="31"/>
      <c r="F19" s="40" t="s">
        <v>34</v>
      </c>
      <c r="G19" s="48">
        <f>SUM(G16:G18)</f>
        <v>0</v>
      </c>
      <c r="H19" s="23"/>
      <c r="I19" s="10"/>
    </row>
    <row r="20" spans="1:9" ht="30" customHeight="1">
      <c r="A20" s="47" t="s">
        <v>26</v>
      </c>
      <c r="B20" s="14"/>
      <c r="C20" s="10" t="s">
        <v>195</v>
      </c>
      <c r="D20" s="19" t="str">
        <f>IF(B20="","括弧内に様式2の項目番号を入れてください",VLOOKUP(B20,'収支予算書(様式2)'!$A$18:$B$31,2,FALSE))</f>
        <v>括弧内に様式2の項目番号を入れてください</v>
      </c>
      <c r="E20" s="23"/>
      <c r="F20" s="23"/>
      <c r="G20" s="33">
        <v>0</v>
      </c>
      <c r="H20" s="23"/>
      <c r="I20" s="10"/>
    </row>
    <row r="21" spans="1:9" ht="30" customHeight="1">
      <c r="A21" s="21"/>
      <c r="B21" s="10"/>
      <c r="C21" s="10"/>
      <c r="D21" s="518" t="str">
        <f>D20</f>
        <v>括弧内に様式2の項目番号を入れてください</v>
      </c>
      <c r="E21" s="23"/>
      <c r="F21" s="23"/>
      <c r="G21" s="33">
        <v>0</v>
      </c>
      <c r="H21" s="23"/>
      <c r="I21" s="10"/>
    </row>
    <row r="22" spans="1:9" ht="30" customHeight="1">
      <c r="A22" s="21"/>
      <c r="B22" s="10"/>
      <c r="C22" s="10"/>
      <c r="D22" s="518" t="str">
        <f>D20</f>
        <v>括弧内に様式2の項目番号を入れてください</v>
      </c>
      <c r="E22" s="23"/>
      <c r="F22" s="23"/>
      <c r="G22" s="33">
        <v>0</v>
      </c>
      <c r="H22" s="23"/>
      <c r="I22" s="10"/>
    </row>
    <row r="23" spans="1:9" ht="30" customHeight="1">
      <c r="A23" s="22"/>
      <c r="B23" s="31"/>
      <c r="C23" s="31"/>
      <c r="D23" s="519" t="str">
        <f>D20</f>
        <v>括弧内に様式2の項目番号を入れてください</v>
      </c>
      <c r="E23" s="31"/>
      <c r="F23" s="23" t="s">
        <v>35</v>
      </c>
      <c r="G23" s="33">
        <f>SUM(G20:G22)</f>
        <v>0</v>
      </c>
      <c r="H23" s="23"/>
      <c r="I23" s="10"/>
    </row>
    <row r="24" spans="1:9" ht="30" customHeight="1">
      <c r="A24" s="47" t="s">
        <v>26</v>
      </c>
      <c r="B24" s="14"/>
      <c r="C24" s="10" t="s">
        <v>195</v>
      </c>
      <c r="D24" s="19" t="str">
        <f>IF(B24="","括弧内に様式2の項目番号を入れてください",VLOOKUP(B24,'収支予算書(様式2)'!$A$18:$B$31,2,FALSE))</f>
        <v>括弧内に様式2の項目番号を入れてください</v>
      </c>
      <c r="E24" s="23"/>
      <c r="F24" s="23"/>
      <c r="G24" s="33">
        <v>0</v>
      </c>
      <c r="H24" s="23"/>
      <c r="I24" s="10"/>
    </row>
    <row r="25" spans="1:9" ht="30" customHeight="1">
      <c r="A25" s="21"/>
      <c r="B25" s="10"/>
      <c r="C25" s="10"/>
      <c r="D25" s="518" t="str">
        <f>D24</f>
        <v>括弧内に様式2の項目番号を入れてください</v>
      </c>
      <c r="E25" s="23"/>
      <c r="F25" s="23"/>
      <c r="G25" s="33">
        <v>0</v>
      </c>
      <c r="H25" s="23"/>
      <c r="I25" s="10"/>
    </row>
    <row r="26" spans="1:9" ht="30" customHeight="1">
      <c r="A26" s="21"/>
      <c r="B26" s="10"/>
      <c r="C26" s="10"/>
      <c r="D26" s="518" t="str">
        <f>D24</f>
        <v>括弧内に様式2の項目番号を入れてください</v>
      </c>
      <c r="E26" s="23"/>
      <c r="F26" s="23"/>
      <c r="G26" s="33">
        <v>0</v>
      </c>
      <c r="H26" s="23"/>
      <c r="I26" s="10"/>
    </row>
    <row r="27" spans="1:9" ht="30" customHeight="1">
      <c r="A27" s="22"/>
      <c r="B27" s="31"/>
      <c r="C27" s="31"/>
      <c r="D27" s="519" t="str">
        <f>D24</f>
        <v>括弧内に様式2の項目番号を入れてください</v>
      </c>
      <c r="E27" s="31"/>
      <c r="F27" s="23" t="s">
        <v>34</v>
      </c>
      <c r="G27" s="33">
        <f>SUM(G24:G26)</f>
        <v>0</v>
      </c>
      <c r="H27" s="23"/>
      <c r="I27" s="10"/>
    </row>
    <row r="28" spans="1:9" ht="30" customHeight="1">
      <c r="A28" s="47" t="s">
        <v>26</v>
      </c>
      <c r="B28" s="14"/>
      <c r="C28" s="10" t="s">
        <v>195</v>
      </c>
      <c r="D28" s="19" t="str">
        <f>IF(B28="","括弧内に様式2の項目番号を入れてください",VLOOKUP(B28,'収支予算書(様式2)'!$A$18:$B$31,2,FALSE))</f>
        <v>括弧内に様式2の項目番号を入れてください</v>
      </c>
      <c r="E28" s="23"/>
      <c r="F28" s="23"/>
      <c r="G28" s="33">
        <v>0</v>
      </c>
      <c r="H28" s="23"/>
      <c r="I28" s="10"/>
    </row>
    <row r="29" spans="1:9" ht="30" customHeight="1">
      <c r="A29" s="21"/>
      <c r="B29" s="10"/>
      <c r="C29" s="10"/>
      <c r="D29" s="518" t="str">
        <f>D28</f>
        <v>括弧内に様式2の項目番号を入れてください</v>
      </c>
      <c r="E29" s="23"/>
      <c r="F29" s="23"/>
      <c r="G29" s="33">
        <v>0</v>
      </c>
      <c r="H29" s="23"/>
      <c r="I29" s="10"/>
    </row>
    <row r="30" spans="1:9" ht="30" customHeight="1">
      <c r="A30" s="21"/>
      <c r="B30" s="10"/>
      <c r="C30" s="10"/>
      <c r="D30" s="518" t="str">
        <f>D28</f>
        <v>括弧内に様式2の項目番号を入れてください</v>
      </c>
      <c r="E30" s="23"/>
      <c r="F30" s="23"/>
      <c r="G30" s="33">
        <v>0</v>
      </c>
      <c r="H30" s="23"/>
      <c r="I30" s="10"/>
    </row>
    <row r="31" spans="1:9" ht="30" customHeight="1">
      <c r="A31" s="22"/>
      <c r="B31" s="31"/>
      <c r="C31" s="31"/>
      <c r="D31" s="519" t="str">
        <f>D28</f>
        <v>括弧内に様式2の項目番号を入れてください</v>
      </c>
      <c r="E31" s="31"/>
      <c r="F31" s="23" t="s">
        <v>34</v>
      </c>
      <c r="G31" s="33">
        <f>SUM(G28:G30)</f>
        <v>0</v>
      </c>
      <c r="H31" s="23"/>
      <c r="I31" s="10"/>
    </row>
    <row r="32" spans="1:9" ht="30" customHeight="1">
      <c r="A32" s="47" t="s">
        <v>26</v>
      </c>
      <c r="B32" s="14">
        <v>14</v>
      </c>
      <c r="C32" s="10" t="s">
        <v>195</v>
      </c>
      <c r="D32" s="19" t="str">
        <f>IF(B32="","括弧内に様式2の項目番号を入れてください",VLOOKUP(B32,'収支予算書(様式2)'!$A$18:$B$31,2,FALSE))</f>
        <v>予備費</v>
      </c>
      <c r="E32" s="23"/>
      <c r="F32" s="429">
        <f>ROUNDDOWN(IFERROR(G32/G34, ""),4)</f>
        <v>0</v>
      </c>
      <c r="G32" s="33">
        <v>0</v>
      </c>
      <c r="H32" s="23"/>
      <c r="I32" s="10"/>
    </row>
    <row r="33" spans="1:9" ht="30" customHeight="1">
      <c r="A33" s="22"/>
      <c r="B33" s="31"/>
      <c r="C33" s="31"/>
      <c r="D33" s="519" t="str">
        <f>D32</f>
        <v>予備費</v>
      </c>
      <c r="E33" s="31"/>
      <c r="F33" s="23" t="s">
        <v>34</v>
      </c>
      <c r="G33" s="33">
        <f>SUM(G32:G32)</f>
        <v>0</v>
      </c>
      <c r="H33" s="23"/>
      <c r="I33" s="10"/>
    </row>
    <row r="34" spans="1:9" ht="30" customHeight="1">
      <c r="A34" s="22"/>
      <c r="B34" s="31"/>
      <c r="C34" s="31"/>
      <c r="D34" s="31"/>
      <c r="E34" s="31"/>
      <c r="F34" s="23" t="s">
        <v>37</v>
      </c>
      <c r="G34" s="33">
        <f>SUM(G33,G31,G27,G23,G19)</f>
        <v>0</v>
      </c>
      <c r="H34" s="23"/>
      <c r="I34" s="10"/>
    </row>
    <row r="35" spans="1:9" ht="19.5" customHeight="1">
      <c r="A35" s="10"/>
      <c r="B35" s="10"/>
      <c r="C35" s="10"/>
      <c r="D35" s="10"/>
      <c r="E35" s="10"/>
      <c r="F35" s="10"/>
      <c r="G35" s="10"/>
      <c r="H35" s="10"/>
      <c r="I35" s="10"/>
    </row>
    <row r="36" spans="1:9" ht="19.5" customHeight="1">
      <c r="A36" s="10"/>
      <c r="B36" s="10"/>
      <c r="C36" s="10"/>
      <c r="D36" s="10"/>
      <c r="E36" s="10"/>
      <c r="F36" s="10"/>
      <c r="G36" s="10"/>
      <c r="H36" s="10"/>
      <c r="I36" s="10"/>
    </row>
    <row r="37" spans="1:9" ht="19.5" customHeight="1">
      <c r="A37" s="10"/>
      <c r="B37" s="10"/>
      <c r="C37" s="10"/>
      <c r="D37" s="10"/>
      <c r="E37" s="10"/>
      <c r="F37" s="10"/>
      <c r="G37" s="10"/>
      <c r="H37" s="10"/>
      <c r="I37" s="10"/>
    </row>
    <row r="38" spans="1:9" ht="19.5" customHeight="1">
      <c r="A38" s="10"/>
      <c r="B38" s="10"/>
      <c r="C38" s="10"/>
      <c r="D38" s="10"/>
      <c r="E38" s="10"/>
      <c r="F38" s="10"/>
      <c r="G38" s="10"/>
      <c r="H38" s="10"/>
      <c r="I38" s="10"/>
    </row>
    <row r="39" spans="1:9" ht="19.5" customHeight="1">
      <c r="A39" s="10"/>
      <c r="B39" s="10"/>
      <c r="C39" s="10"/>
      <c r="D39" s="10"/>
      <c r="E39" s="10"/>
      <c r="F39" s="10"/>
      <c r="G39" s="10"/>
      <c r="H39" s="10"/>
      <c r="I39" s="10"/>
    </row>
    <row r="40" spans="1:9" ht="19.5" customHeight="1">
      <c r="A40" s="10"/>
      <c r="B40" s="10"/>
      <c r="C40" s="10"/>
      <c r="D40" s="10"/>
      <c r="E40" s="10"/>
      <c r="F40" s="10"/>
      <c r="G40" s="10"/>
      <c r="H40" s="10"/>
      <c r="I40" s="10"/>
    </row>
    <row r="41" spans="1:9" ht="19.5" customHeight="1">
      <c r="A41" s="10"/>
      <c r="B41" s="10"/>
      <c r="C41" s="10"/>
      <c r="D41" s="10"/>
      <c r="E41" s="10"/>
      <c r="F41" s="10"/>
      <c r="G41" s="10"/>
      <c r="H41" s="10"/>
      <c r="I41" s="10"/>
    </row>
  </sheetData>
  <mergeCells count="8">
    <mergeCell ref="A15:D15"/>
    <mergeCell ref="D13:H13"/>
    <mergeCell ref="A14:D14"/>
    <mergeCell ref="B2:G2"/>
    <mergeCell ref="D1:H1"/>
    <mergeCell ref="A4:D4"/>
    <mergeCell ref="A5:D5"/>
    <mergeCell ref="E4:F4"/>
  </mergeCells>
  <phoneticPr fontId="6"/>
  <dataValidations count="3">
    <dataValidation type="list" allowBlank="1" showInputMessage="1" showErrorMessage="1" sqref="B32 B28 B24 B20 B16" xr:uid="{00000000-0002-0000-0400-000000000000}">
      <formula1>"1,2,3,4,5,6,7,8,9,10,11,12,13,14"</formula1>
    </dataValidation>
    <dataValidation type="list" allowBlank="1" showInputMessage="1" showErrorMessage="1" sqref="B6:B9" xr:uid="{00000000-0002-0000-0400-000001000000}">
      <formula1>"1,2,3,4,5,6,7,8"</formula1>
    </dataValidation>
    <dataValidation type="list" allowBlank="1" showInputMessage="1" showErrorMessage="1" sqref="E16:E18 E20:E22 E24:E26 E28:E30 E32" xr:uid="{00000000-0002-0000-0400-000002000000}">
      <formula1>INDIRECT($D16)</formula1>
    </dataValidation>
  </dataValidations>
  <printOptions horizontalCentered="1"/>
  <pageMargins left="0.78740157480314965" right="0.78740157480314965" top="0.98425196850393704" bottom="0.55118110236220474" header="0.51181102362204722" footer="0.51181102362204722"/>
  <pageSetup paperSize="9" scale="87"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L44"/>
  <sheetViews>
    <sheetView view="pageBreakPreview" zoomScaleNormal="100" zoomScaleSheetLayoutView="100" workbookViewId="0">
      <selection activeCell="C39" sqref="C39"/>
    </sheetView>
  </sheetViews>
  <sheetFormatPr defaultColWidth="9" defaultRowHeight="13.2"/>
  <cols>
    <col min="1" max="1" width="7.44140625" style="189" bestFit="1" customWidth="1"/>
    <col min="2" max="2" width="27.88671875" style="189" bestFit="1" customWidth="1"/>
    <col min="3" max="3" width="20.88671875" style="189" customWidth="1"/>
    <col min="4" max="4" width="14.88671875" style="189" customWidth="1"/>
    <col min="5" max="5" width="16.88671875" style="189" customWidth="1"/>
    <col min="6" max="6" width="18.88671875" style="189" bestFit="1" customWidth="1"/>
    <col min="7" max="7" width="18.88671875" style="189" customWidth="1"/>
    <col min="8" max="8" width="11.6640625" style="189" bestFit="1" customWidth="1"/>
    <col min="9" max="9" width="7.44140625" style="189" bestFit="1" customWidth="1"/>
    <col min="10" max="10" width="22.88671875" style="189" customWidth="1"/>
    <col min="11" max="11" width="13.88671875" style="189" customWidth="1"/>
    <col min="12" max="12" width="16.88671875" style="189" bestFit="1" customWidth="1"/>
    <col min="13" max="16384" width="9" style="189"/>
  </cols>
  <sheetData>
    <row r="1" spans="1:12" ht="21">
      <c r="A1" s="278"/>
      <c r="B1" s="279"/>
      <c r="C1" s="279"/>
      <c r="D1" s="279"/>
      <c r="E1" s="279"/>
      <c r="F1" s="279"/>
      <c r="G1" s="279"/>
      <c r="H1" s="279"/>
      <c r="I1" s="279"/>
      <c r="J1" s="279"/>
      <c r="K1" s="279"/>
      <c r="L1" s="279" t="s">
        <v>462</v>
      </c>
    </row>
    <row r="2" spans="1:12" ht="16.2">
      <c r="A2" s="762"/>
      <c r="B2" s="762"/>
      <c r="C2" s="762"/>
      <c r="D2" s="762"/>
      <c r="E2" s="762"/>
      <c r="F2" s="762"/>
      <c r="G2" s="762"/>
      <c r="H2" s="762"/>
      <c r="I2" s="762"/>
      <c r="J2" s="762"/>
      <c r="K2" s="762"/>
      <c r="L2" s="762"/>
    </row>
    <row r="3" spans="1:12" s="291" customFormat="1" ht="13.5" customHeight="1">
      <c r="B3" s="770" t="str">
        <f>'収支予算書(様式2)'!$B$4</f>
        <v>事業名称：</v>
      </c>
      <c r="C3" s="770"/>
      <c r="D3" s="770"/>
      <c r="E3" s="770"/>
      <c r="F3" s="770"/>
      <c r="G3" s="770"/>
      <c r="H3" s="770"/>
      <c r="I3" s="770"/>
      <c r="J3" s="770"/>
      <c r="K3" s="530"/>
      <c r="L3" s="530"/>
    </row>
    <row r="4" spans="1:12">
      <c r="A4" s="279"/>
      <c r="B4" s="279"/>
      <c r="C4" s="279"/>
      <c r="D4" s="279"/>
      <c r="E4" s="279"/>
      <c r="F4" s="279"/>
      <c r="G4" s="279"/>
      <c r="H4" s="279"/>
      <c r="I4" s="279"/>
      <c r="J4" s="279"/>
      <c r="K4" s="279"/>
      <c r="L4" s="279"/>
    </row>
    <row r="5" spans="1:12">
      <c r="A5" s="771" t="s">
        <v>442</v>
      </c>
      <c r="B5" s="766"/>
      <c r="C5" s="766"/>
      <c r="D5" s="766"/>
      <c r="E5" s="766"/>
      <c r="F5" s="766"/>
      <c r="G5" s="766"/>
      <c r="H5" s="772"/>
      <c r="I5" s="765" t="s">
        <v>38</v>
      </c>
      <c r="J5" s="766"/>
      <c r="K5" s="766"/>
      <c r="L5" s="767"/>
    </row>
    <row r="6" spans="1:12" ht="21.75" customHeight="1" thickBot="1">
      <c r="A6" s="522" t="str">
        <f>IF(A2="見積企業一覧表","見積№",IF(A2="請求企業一覧表","請求№",""))</f>
        <v/>
      </c>
      <c r="B6" s="274" t="s">
        <v>40</v>
      </c>
      <c r="C6" s="274" t="s">
        <v>165</v>
      </c>
      <c r="D6" s="274" t="s">
        <v>41</v>
      </c>
      <c r="E6" s="275" t="s">
        <v>794</v>
      </c>
      <c r="F6" s="275" t="s">
        <v>355</v>
      </c>
      <c r="G6" s="682" t="str">
        <f>IF($A$2="請求企業一覧表","支払日","支払予定日")</f>
        <v>支払予定日</v>
      </c>
      <c r="H6" s="681" t="str">
        <f>IF($A$2="請求企業一覧表","請求書種別","見積書種別")</f>
        <v>見積書種別</v>
      </c>
      <c r="I6" s="676" t="s">
        <v>39</v>
      </c>
      <c r="J6" s="274" t="s">
        <v>40</v>
      </c>
      <c r="K6" s="274" t="s">
        <v>166</v>
      </c>
      <c r="L6" s="275" t="s">
        <v>794</v>
      </c>
    </row>
    <row r="7" spans="1:12" ht="20.100000000000001" customHeight="1" thickTop="1">
      <c r="A7" s="562"/>
      <c r="B7" s="563"/>
      <c r="C7" s="563"/>
      <c r="D7" s="564">
        <f>IF($A$2="請求企業一覧表",SUMIF('収益・費用明細書(様式11)'!J:J,A7,'収益・費用明細書(様式11)'!H:H),
IF('収益・費用明細書-修正・補正(様式15)'!$E$4&lt;&gt;"",SUMIF('収益・費用明細書-修正・補正(様式15)'!J:J,A7,'収益・費用明細書-修正・補正(様式15)'!G:G), SUMIF('収益・費用明細書(様式3)'!H:H,A7,'収益・費用明細書(様式3)'!G:G)))</f>
        <v>0</v>
      </c>
      <c r="E7" s="565"/>
      <c r="F7" s="566"/>
      <c r="G7" s="683"/>
      <c r="H7" s="679"/>
      <c r="I7" s="677"/>
      <c r="J7" s="563"/>
      <c r="K7" s="567"/>
      <c r="L7" s="567"/>
    </row>
    <row r="8" spans="1:12" ht="20.100000000000001" customHeight="1">
      <c r="A8" s="282"/>
      <c r="B8" s="280"/>
      <c r="C8" s="280"/>
      <c r="D8" s="521">
        <f>IF($A$2="請求企業一覧表",SUMIF('収益・費用明細書(様式11)'!J:J,A8,'収益・費用明細書(様式11)'!H:H),
IF('収益・費用明細書-修正・補正(様式15)'!$E$4&lt;&gt;"",SUMIF('収益・費用明細書-修正・補正(様式15)'!J:J,A8,'収益・費用明細書-修正・補正(様式15)'!G:G), SUMIF('収益・費用明細書(様式3)'!H:H,A8,'収益・費用明細書(様式3)'!G:G)))</f>
        <v>0</v>
      </c>
      <c r="E8" s="535"/>
      <c r="F8" s="536"/>
      <c r="G8" s="684"/>
      <c r="H8" s="680"/>
      <c r="I8" s="678"/>
      <c r="J8" s="280"/>
      <c r="K8" s="281"/>
      <c r="L8" s="281"/>
    </row>
    <row r="9" spans="1:12" ht="20.100000000000001" customHeight="1">
      <c r="A9" s="282"/>
      <c r="B9" s="280"/>
      <c r="C9" s="280"/>
      <c r="D9" s="521">
        <f>IF($A$2="請求企業一覧表",SUMIF('収益・費用明細書(様式11)'!J:J,A9,'収益・費用明細書(様式11)'!H:H),
IF('収益・費用明細書-修正・補正(様式15)'!$E$4&lt;&gt;"",SUMIF('収益・費用明細書-修正・補正(様式15)'!J:J,A9,'収益・費用明細書-修正・補正(様式15)'!G:G), SUMIF('収益・費用明細書(様式3)'!H:H,A9,'収益・費用明細書(様式3)'!G:G)))</f>
        <v>0</v>
      </c>
      <c r="E9" s="535"/>
      <c r="F9" s="536"/>
      <c r="G9" s="684"/>
      <c r="H9" s="680"/>
      <c r="I9" s="678"/>
      <c r="J9" s="280"/>
      <c r="K9" s="281"/>
      <c r="L9" s="281"/>
    </row>
    <row r="10" spans="1:12" ht="20.100000000000001" customHeight="1">
      <c r="A10" s="282"/>
      <c r="B10" s="280"/>
      <c r="C10" s="280"/>
      <c r="D10" s="521">
        <f>IF($A$2="請求企業一覧表",SUMIF('収益・費用明細書(様式11)'!J:J,A10,'収益・費用明細書(様式11)'!H:H),
IF('収益・費用明細書-修正・補正(様式15)'!$E$4&lt;&gt;"",SUMIF('収益・費用明細書-修正・補正(様式15)'!J:J,A10,'収益・費用明細書-修正・補正(様式15)'!G:G), SUMIF('収益・費用明細書(様式3)'!H:H,A10,'収益・費用明細書(様式3)'!G:G)))</f>
        <v>0</v>
      </c>
      <c r="E10" s="535"/>
      <c r="F10" s="536"/>
      <c r="G10" s="684"/>
      <c r="H10" s="680"/>
      <c r="I10" s="678"/>
      <c r="J10" s="280"/>
      <c r="K10" s="281"/>
      <c r="L10" s="281"/>
    </row>
    <row r="11" spans="1:12" ht="20.100000000000001" customHeight="1">
      <c r="A11" s="282"/>
      <c r="B11" s="280"/>
      <c r="C11" s="280"/>
      <c r="D11" s="521">
        <f>IF($A$2="請求企業一覧表",SUMIF('収益・費用明細書(様式11)'!J:J,A11,'収益・費用明細書(様式11)'!H:H),
IF('収益・費用明細書-修正・補正(様式15)'!$E$4&lt;&gt;"",SUMIF('収益・費用明細書-修正・補正(様式15)'!J:J,A11,'収益・費用明細書-修正・補正(様式15)'!G:G), SUMIF('収益・費用明細書(様式3)'!H:H,A11,'収益・費用明細書(様式3)'!G:G)))</f>
        <v>0</v>
      </c>
      <c r="E11" s="535"/>
      <c r="F11" s="536"/>
      <c r="G11" s="684"/>
      <c r="H11" s="680"/>
      <c r="I11" s="678"/>
      <c r="J11" s="280"/>
      <c r="K11" s="281"/>
      <c r="L11" s="281"/>
    </row>
    <row r="12" spans="1:12" ht="20.100000000000001" customHeight="1">
      <c r="A12" s="282"/>
      <c r="B12" s="280"/>
      <c r="C12" s="280"/>
      <c r="D12" s="521">
        <f>IF($A$2="請求企業一覧表",SUMIF('収益・費用明細書(様式11)'!J:J,A12,'収益・費用明細書(様式11)'!H:H),
IF('収益・費用明細書-修正・補正(様式15)'!$E$4&lt;&gt;"",SUMIF('収益・費用明細書-修正・補正(様式15)'!J:J,A12,'収益・費用明細書-修正・補正(様式15)'!G:G), SUMIF('収益・費用明細書(様式3)'!H:H,A12,'収益・費用明細書(様式3)'!G:G)))</f>
        <v>0</v>
      </c>
      <c r="E12" s="535"/>
      <c r="F12" s="536"/>
      <c r="G12" s="684"/>
      <c r="H12" s="680"/>
      <c r="I12" s="678"/>
      <c r="J12" s="280"/>
      <c r="K12" s="281"/>
      <c r="L12" s="281"/>
    </row>
    <row r="13" spans="1:12" ht="20.100000000000001" customHeight="1">
      <c r="A13" s="282"/>
      <c r="B13" s="280"/>
      <c r="C13" s="280"/>
      <c r="D13" s="521">
        <f>IF($A$2="請求企業一覧表",SUMIF('収益・費用明細書(様式11)'!J:J,A13,'収益・費用明細書(様式11)'!H:H),
IF('収益・費用明細書-修正・補正(様式15)'!$E$4&lt;&gt;"",SUMIF('収益・費用明細書-修正・補正(様式15)'!J:J,A13,'収益・費用明細書-修正・補正(様式15)'!G:G), SUMIF('収益・費用明細書(様式3)'!H:H,A13,'収益・費用明細書(様式3)'!G:G)))</f>
        <v>0</v>
      </c>
      <c r="E13" s="535"/>
      <c r="F13" s="536"/>
      <c r="G13" s="684"/>
      <c r="H13" s="680"/>
      <c r="I13" s="678"/>
      <c r="J13" s="280"/>
      <c r="K13" s="281"/>
      <c r="L13" s="281"/>
    </row>
    <row r="14" spans="1:12" ht="20.100000000000001" customHeight="1">
      <c r="A14" s="282"/>
      <c r="B14" s="280"/>
      <c r="C14" s="280"/>
      <c r="D14" s="521">
        <f>IF($A$2="請求企業一覧表",SUMIF('収益・費用明細書(様式11)'!J:J,A14,'収益・費用明細書(様式11)'!H:H),
IF('収益・費用明細書-修正・補正(様式15)'!$E$4&lt;&gt;"",SUMIF('収益・費用明細書-修正・補正(様式15)'!J:J,A14,'収益・費用明細書-修正・補正(様式15)'!G:G), SUMIF('収益・費用明細書(様式3)'!H:H,A14,'収益・費用明細書(様式3)'!G:G)))</f>
        <v>0</v>
      </c>
      <c r="E14" s="535"/>
      <c r="F14" s="536"/>
      <c r="G14" s="684"/>
      <c r="H14" s="680"/>
      <c r="I14" s="678"/>
      <c r="J14" s="280"/>
      <c r="K14" s="281"/>
      <c r="L14" s="281"/>
    </row>
    <row r="15" spans="1:12" ht="20.100000000000001" customHeight="1">
      <c r="A15" s="282"/>
      <c r="B15" s="280"/>
      <c r="C15" s="280"/>
      <c r="D15" s="521">
        <f>IF($A$2="請求企業一覧表",SUMIF('収益・費用明細書(様式11)'!J:J,A15,'収益・費用明細書(様式11)'!H:H),
IF('収益・費用明細書-修正・補正(様式15)'!$E$4&lt;&gt;"",SUMIF('収益・費用明細書-修正・補正(様式15)'!J:J,A15,'収益・費用明細書-修正・補正(様式15)'!G:G), SUMIF('収益・費用明細書(様式3)'!H:H,A15,'収益・費用明細書(様式3)'!G:G)))</f>
        <v>0</v>
      </c>
      <c r="E15" s="535"/>
      <c r="F15" s="536"/>
      <c r="G15" s="684"/>
      <c r="H15" s="680"/>
      <c r="I15" s="678"/>
      <c r="J15" s="280"/>
      <c r="K15" s="281"/>
      <c r="L15" s="281"/>
    </row>
    <row r="16" spans="1:12" ht="20.100000000000001" customHeight="1">
      <c r="A16" s="282"/>
      <c r="B16" s="280"/>
      <c r="C16" s="280"/>
      <c r="D16" s="521">
        <f>IF($A$2="請求企業一覧表",SUMIF('収益・費用明細書(様式11)'!J:J,A16,'収益・費用明細書(様式11)'!H:H),
IF('収益・費用明細書-修正・補正(様式15)'!$E$4&lt;&gt;"",SUMIF('収益・費用明細書-修正・補正(様式15)'!J:J,A16,'収益・費用明細書-修正・補正(様式15)'!G:G), SUMIF('収益・費用明細書(様式3)'!H:H,A16,'収益・費用明細書(様式3)'!G:G)))</f>
        <v>0</v>
      </c>
      <c r="E16" s="535"/>
      <c r="F16" s="536"/>
      <c r="G16" s="684"/>
      <c r="H16" s="680"/>
      <c r="I16" s="678"/>
      <c r="J16" s="280"/>
      <c r="K16" s="281"/>
      <c r="L16" s="281"/>
    </row>
    <row r="17" spans="1:12" ht="20.100000000000001" customHeight="1">
      <c r="A17" s="282"/>
      <c r="B17" s="280"/>
      <c r="C17" s="280"/>
      <c r="D17" s="521">
        <f>IF($A$2="請求企業一覧表",SUMIF('収益・費用明細書(様式11)'!J:J,A17,'収益・費用明細書(様式11)'!H:H),
IF('収益・費用明細書-修正・補正(様式15)'!$E$4&lt;&gt;"",SUMIF('収益・費用明細書-修正・補正(様式15)'!J:J,A17,'収益・費用明細書-修正・補正(様式15)'!G:G), SUMIF('収益・費用明細書(様式3)'!H:H,A17,'収益・費用明細書(様式3)'!G:G)))</f>
        <v>0</v>
      </c>
      <c r="E17" s="535"/>
      <c r="F17" s="536"/>
      <c r="G17" s="684"/>
      <c r="H17" s="680"/>
      <c r="I17" s="678"/>
      <c r="J17" s="280"/>
      <c r="K17" s="281"/>
      <c r="L17" s="281"/>
    </row>
    <row r="18" spans="1:12" ht="20.100000000000001" customHeight="1">
      <c r="A18" s="282"/>
      <c r="B18" s="280"/>
      <c r="C18" s="280"/>
      <c r="D18" s="521">
        <f>IF($A$2="請求企業一覧表",SUMIF('収益・費用明細書(様式11)'!J:J,A18,'収益・費用明細書(様式11)'!H:H),
IF('収益・費用明細書-修正・補正(様式15)'!$E$4&lt;&gt;"",SUMIF('収益・費用明細書-修正・補正(様式15)'!J:J,A18,'収益・費用明細書-修正・補正(様式15)'!G:G), SUMIF('収益・費用明細書(様式3)'!H:H,A18,'収益・費用明細書(様式3)'!G:G)))</f>
        <v>0</v>
      </c>
      <c r="E18" s="535"/>
      <c r="F18" s="536"/>
      <c r="G18" s="684"/>
      <c r="H18" s="680"/>
      <c r="I18" s="678"/>
      <c r="J18" s="280"/>
      <c r="K18" s="281"/>
      <c r="L18" s="281"/>
    </row>
    <row r="19" spans="1:12" ht="20.100000000000001" customHeight="1">
      <c r="A19" s="282"/>
      <c r="B19" s="280"/>
      <c r="C19" s="280"/>
      <c r="D19" s="521">
        <f>IF($A$2="請求企業一覧表",SUMIF('収益・費用明細書(様式11)'!J:J,A19,'収益・費用明細書(様式11)'!H:H),
IF('収益・費用明細書-修正・補正(様式15)'!$E$4&lt;&gt;"",SUMIF('収益・費用明細書-修正・補正(様式15)'!J:J,A19,'収益・費用明細書-修正・補正(様式15)'!G:G), SUMIF('収益・費用明細書(様式3)'!H:H,A19,'収益・費用明細書(様式3)'!G:G)))</f>
        <v>0</v>
      </c>
      <c r="E19" s="535"/>
      <c r="F19" s="536"/>
      <c r="G19" s="684"/>
      <c r="H19" s="680"/>
      <c r="I19" s="678"/>
      <c r="J19" s="280"/>
      <c r="K19" s="281"/>
      <c r="L19" s="281"/>
    </row>
    <row r="20" spans="1:12" ht="20.100000000000001" customHeight="1">
      <c r="A20" s="282"/>
      <c r="B20" s="280"/>
      <c r="C20" s="280"/>
      <c r="D20" s="521">
        <f>IF($A$2="請求企業一覧表",SUMIF('収益・費用明細書(様式11)'!J:J,A20,'収益・費用明細書(様式11)'!H:H),
IF('収益・費用明細書-修正・補正(様式15)'!$E$4&lt;&gt;"",SUMIF('収益・費用明細書-修正・補正(様式15)'!J:J,A20,'収益・費用明細書-修正・補正(様式15)'!G:G), SUMIF('収益・費用明細書(様式3)'!H:H,A20,'収益・費用明細書(様式3)'!G:G)))</f>
        <v>0</v>
      </c>
      <c r="E20" s="535"/>
      <c r="F20" s="536"/>
      <c r="G20" s="684"/>
      <c r="H20" s="680"/>
      <c r="I20" s="678"/>
      <c r="J20" s="280"/>
      <c r="K20" s="281"/>
      <c r="L20" s="281"/>
    </row>
    <row r="21" spans="1:12" ht="20.100000000000001" customHeight="1">
      <c r="A21" s="282"/>
      <c r="B21" s="280"/>
      <c r="C21" s="280"/>
      <c r="D21" s="521">
        <f>IF($A$2="請求企業一覧表",SUMIF('収益・費用明細書(様式11)'!J:J,A21,'収益・費用明細書(様式11)'!H:H),
IF('収益・費用明細書-修正・補正(様式15)'!$E$4&lt;&gt;"",SUMIF('収益・費用明細書-修正・補正(様式15)'!J:J,A21,'収益・費用明細書-修正・補正(様式15)'!G:G), SUMIF('収益・費用明細書(様式3)'!H:H,A21,'収益・費用明細書(様式3)'!G:G)))</f>
        <v>0</v>
      </c>
      <c r="E21" s="535"/>
      <c r="F21" s="536"/>
      <c r="G21" s="684"/>
      <c r="H21" s="680"/>
      <c r="I21" s="678"/>
      <c r="J21" s="280"/>
      <c r="K21" s="281"/>
      <c r="L21" s="281"/>
    </row>
    <row r="22" spans="1:12" ht="20.100000000000001" customHeight="1">
      <c r="A22" s="282"/>
      <c r="B22" s="280"/>
      <c r="C22" s="280"/>
      <c r="D22" s="521">
        <f>IF($A$2="請求企業一覧表",SUMIF('収益・費用明細書(様式11)'!J:J,A22,'収益・費用明細書(様式11)'!H:H),
IF('収益・費用明細書-修正・補正(様式15)'!$E$4&lt;&gt;"",SUMIF('収益・費用明細書-修正・補正(様式15)'!J:J,A22,'収益・費用明細書-修正・補正(様式15)'!G:G), SUMIF('収益・費用明細書(様式3)'!H:H,A22,'収益・費用明細書(様式3)'!G:G)))</f>
        <v>0</v>
      </c>
      <c r="E22" s="535"/>
      <c r="F22" s="536"/>
      <c r="G22" s="684"/>
      <c r="H22" s="680"/>
      <c r="I22" s="678"/>
      <c r="J22" s="280"/>
      <c r="K22" s="281"/>
      <c r="L22" s="281"/>
    </row>
    <row r="23" spans="1:12" ht="20.100000000000001" customHeight="1">
      <c r="A23" s="282"/>
      <c r="B23" s="280"/>
      <c r="C23" s="280"/>
      <c r="D23" s="521">
        <f>IF($A$2="請求企業一覧表",SUMIF('収益・費用明細書(様式11)'!J:J,A23,'収益・費用明細書(様式11)'!H:H),
IF('収益・費用明細書-修正・補正(様式15)'!$E$4&lt;&gt;"",SUMIF('収益・費用明細書-修正・補正(様式15)'!J:J,A23,'収益・費用明細書-修正・補正(様式15)'!G:G), SUMIF('収益・費用明細書(様式3)'!H:H,A23,'収益・費用明細書(様式3)'!G:G)))</f>
        <v>0</v>
      </c>
      <c r="E23" s="535"/>
      <c r="F23" s="536"/>
      <c r="G23" s="684"/>
      <c r="H23" s="680"/>
      <c r="I23" s="678"/>
      <c r="J23" s="280"/>
      <c r="K23" s="281"/>
      <c r="L23" s="281"/>
    </row>
    <row r="24" spans="1:12" ht="20.100000000000001" customHeight="1">
      <c r="A24" s="282"/>
      <c r="B24" s="280"/>
      <c r="C24" s="280"/>
      <c r="D24" s="521">
        <f>IF($A$2="請求企業一覧表",SUMIF('収益・費用明細書(様式11)'!J:J,A24,'収益・費用明細書(様式11)'!H:H),
IF('収益・費用明細書-修正・補正(様式15)'!$E$4&lt;&gt;"",SUMIF('収益・費用明細書-修正・補正(様式15)'!J:J,A24,'収益・費用明細書-修正・補正(様式15)'!G:G), SUMIF('収益・費用明細書(様式3)'!H:H,A24,'収益・費用明細書(様式3)'!G:G)))</f>
        <v>0</v>
      </c>
      <c r="E24" s="535"/>
      <c r="F24" s="536"/>
      <c r="G24" s="684"/>
      <c r="H24" s="680"/>
      <c r="I24" s="678"/>
      <c r="J24" s="280"/>
      <c r="K24" s="281"/>
      <c r="L24" s="281"/>
    </row>
    <row r="25" spans="1:12" ht="20.100000000000001" customHeight="1">
      <c r="A25" s="282"/>
      <c r="B25" s="280"/>
      <c r="C25" s="280"/>
      <c r="D25" s="521">
        <f>IF($A$2="請求企業一覧表",SUMIF('収益・費用明細書(様式11)'!J:J,A25,'収益・費用明細書(様式11)'!H:H),
IF('収益・費用明細書-修正・補正(様式15)'!$E$4&lt;&gt;"",SUMIF('収益・費用明細書-修正・補正(様式15)'!J:J,A25,'収益・費用明細書-修正・補正(様式15)'!G:G), SUMIF('収益・費用明細書(様式3)'!H:H,A25,'収益・費用明細書(様式3)'!G:G)))</f>
        <v>0</v>
      </c>
      <c r="E25" s="535"/>
      <c r="F25" s="536"/>
      <c r="G25" s="684"/>
      <c r="H25" s="680"/>
      <c r="I25" s="678"/>
      <c r="J25" s="280"/>
      <c r="K25" s="281"/>
      <c r="L25" s="281"/>
    </row>
    <row r="26" spans="1:12" ht="20.100000000000001" customHeight="1">
      <c r="A26" s="768"/>
      <c r="B26" s="768"/>
      <c r="C26" s="276" t="s">
        <v>42</v>
      </c>
      <c r="D26" s="277">
        <f>SUM(D7:D25)</f>
        <v>0</v>
      </c>
      <c r="E26" s="432"/>
      <c r="F26" s="279"/>
      <c r="G26" s="279"/>
      <c r="H26" s="279"/>
      <c r="I26" s="279"/>
      <c r="J26" s="279"/>
      <c r="K26" s="283"/>
      <c r="L26" s="283"/>
    </row>
    <row r="27" spans="1:12" ht="20.100000000000001" customHeight="1">
      <c r="A27" s="761" t="s">
        <v>588</v>
      </c>
      <c r="B27" s="761"/>
      <c r="C27" s="761"/>
      <c r="D27" s="432"/>
      <c r="E27" s="432"/>
      <c r="F27" s="279"/>
      <c r="G27" s="279"/>
      <c r="H27" s="279"/>
      <c r="I27" s="279"/>
      <c r="J27" s="279"/>
      <c r="K27" s="283"/>
      <c r="L27" s="283"/>
    </row>
    <row r="28" spans="1:12" ht="21" customHeight="1">
      <c r="A28" s="761" t="s">
        <v>443</v>
      </c>
      <c r="B28" s="761"/>
      <c r="C28" s="761"/>
      <c r="D28" s="761"/>
      <c r="E28" s="761"/>
      <c r="F28" s="761"/>
      <c r="G28" s="761"/>
      <c r="H28" s="761"/>
      <c r="I28" s="761"/>
      <c r="J28" s="761"/>
      <c r="K28" s="761"/>
      <c r="L28" s="761"/>
    </row>
    <row r="29" spans="1:12" s="285" customFormat="1" ht="17.25" customHeight="1">
      <c r="A29" s="431" t="s">
        <v>639</v>
      </c>
      <c r="B29" s="284"/>
      <c r="C29" s="284"/>
      <c r="D29" s="284"/>
      <c r="E29" s="284"/>
      <c r="F29" s="284"/>
      <c r="G29" s="284"/>
      <c r="H29" s="284"/>
      <c r="I29" s="284"/>
      <c r="J29" s="284"/>
      <c r="K29" s="284"/>
      <c r="L29" s="284"/>
    </row>
    <row r="30" spans="1:12" s="285" customFormat="1" ht="17.25" customHeight="1">
      <c r="A30" s="769"/>
      <c r="B30" s="769"/>
      <c r="C30" s="769"/>
      <c r="D30" s="284"/>
      <c r="E30" s="284"/>
      <c r="F30" s="284"/>
      <c r="G30" s="284"/>
      <c r="H30" s="284"/>
      <c r="I30" s="284"/>
      <c r="J30" s="284"/>
      <c r="K30" s="284"/>
      <c r="L30" s="284"/>
    </row>
    <row r="31" spans="1:12" ht="17.25" customHeight="1">
      <c r="A31" s="763" t="s">
        <v>350</v>
      </c>
      <c r="B31" s="764"/>
      <c r="C31" s="764"/>
      <c r="D31" s="764"/>
      <c r="E31" s="764"/>
      <c r="F31" s="764"/>
      <c r="G31" s="764"/>
      <c r="H31" s="764"/>
      <c r="I31" s="764"/>
      <c r="J31" s="764"/>
      <c r="K31" s="764"/>
      <c r="L31" s="764"/>
    </row>
    <row r="32" spans="1:12" ht="21" customHeight="1">
      <c r="A32" s="286"/>
      <c r="B32" s="287"/>
      <c r="C32" s="287"/>
      <c r="D32" s="287"/>
      <c r="E32" s="287"/>
      <c r="F32" s="287"/>
      <c r="G32" s="287"/>
      <c r="H32" s="287"/>
      <c r="I32" s="287"/>
      <c r="J32" s="287"/>
      <c r="K32" s="287"/>
      <c r="L32" s="287"/>
    </row>
    <row r="33" spans="1:12" ht="13.5" customHeight="1">
      <c r="A33" s="279"/>
      <c r="B33" s="279"/>
      <c r="C33" s="279"/>
      <c r="D33" s="279"/>
      <c r="E33" s="279"/>
      <c r="F33" s="279"/>
      <c r="G33" s="279"/>
      <c r="H33" s="279"/>
      <c r="I33" s="279"/>
      <c r="J33" s="279"/>
      <c r="K33" s="279"/>
      <c r="L33" s="279"/>
    </row>
    <row r="34" spans="1:12" ht="21.75" customHeight="1" thickBot="1">
      <c r="A34" s="522" t="str">
        <f>IF(A2="見積企業一覧表","見積№",IF(A2="請求企業一覧表","請求№",""))</f>
        <v/>
      </c>
      <c r="B34" s="274" t="s">
        <v>43</v>
      </c>
      <c r="C34" s="274" t="s">
        <v>44</v>
      </c>
      <c r="D34" s="275" t="s">
        <v>934</v>
      </c>
      <c r="E34" s="275" t="s">
        <v>194</v>
      </c>
      <c r="F34" s="275" t="s">
        <v>45</v>
      </c>
      <c r="G34" s="14"/>
      <c r="H34" s="14"/>
      <c r="I34" s="14"/>
      <c r="J34" s="279"/>
      <c r="K34" s="14"/>
      <c r="L34" s="14"/>
    </row>
    <row r="35" spans="1:12" ht="20.100000000000001" customHeight="1" thickTop="1">
      <c r="A35" s="25"/>
      <c r="B35" s="58"/>
      <c r="C35" s="58"/>
      <c r="D35" s="25" t="s">
        <v>46</v>
      </c>
      <c r="E35" s="685"/>
      <c r="F35" s="289"/>
      <c r="G35" s="675"/>
      <c r="H35" s="675"/>
      <c r="I35" s="14"/>
      <c r="J35" s="279"/>
      <c r="K35" s="288"/>
      <c r="L35" s="288"/>
    </row>
    <row r="36" spans="1:12" ht="20.100000000000001" customHeight="1">
      <c r="A36" s="25"/>
      <c r="B36" s="58"/>
      <c r="C36" s="58"/>
      <c r="D36" s="25" t="s">
        <v>46</v>
      </c>
      <c r="E36" s="685"/>
      <c r="F36" s="289"/>
      <c r="G36" s="675"/>
      <c r="H36" s="675"/>
      <c r="I36" s="14"/>
      <c r="J36" s="279"/>
      <c r="K36" s="288"/>
      <c r="L36" s="288"/>
    </row>
    <row r="37" spans="1:12" ht="20.100000000000001" customHeight="1">
      <c r="A37" s="25"/>
      <c r="B37" s="58"/>
      <c r="C37" s="58"/>
      <c r="D37" s="25" t="s">
        <v>46</v>
      </c>
      <c r="E37" s="685"/>
      <c r="F37" s="289"/>
      <c r="G37" s="675"/>
      <c r="H37" s="675"/>
      <c r="I37" s="14"/>
      <c r="J37" s="279"/>
      <c r="K37" s="288"/>
      <c r="L37" s="288"/>
    </row>
    <row r="38" spans="1:12" ht="20.100000000000001" customHeight="1">
      <c r="A38" s="25"/>
      <c r="B38" s="58"/>
      <c r="C38" s="58"/>
      <c r="D38" s="25" t="s">
        <v>46</v>
      </c>
      <c r="E38" s="685"/>
      <c r="F38" s="289"/>
      <c r="G38" s="675"/>
      <c r="H38" s="675"/>
      <c r="I38" s="14"/>
      <c r="J38" s="279"/>
      <c r="K38" s="288"/>
      <c r="L38" s="288"/>
    </row>
    <row r="39" spans="1:12" ht="20.100000000000001" customHeight="1">
      <c r="A39" s="25"/>
      <c r="B39" s="58"/>
      <c r="C39" s="58"/>
      <c r="D39" s="25" t="s">
        <v>46</v>
      </c>
      <c r="E39" s="685"/>
      <c r="F39" s="289"/>
      <c r="G39" s="675"/>
      <c r="H39" s="675"/>
      <c r="I39" s="14"/>
      <c r="J39" s="279"/>
      <c r="K39" s="288"/>
      <c r="L39" s="288"/>
    </row>
    <row r="40" spans="1:12" ht="20.100000000000001" customHeight="1">
      <c r="A40" s="25"/>
      <c r="B40" s="58"/>
      <c r="C40" s="58"/>
      <c r="D40" s="25" t="s">
        <v>46</v>
      </c>
      <c r="E40" s="685"/>
      <c r="F40" s="289"/>
      <c r="G40" s="675"/>
      <c r="H40" s="675"/>
      <c r="I40" s="14"/>
      <c r="J40" s="279"/>
      <c r="K40" s="288"/>
      <c r="L40" s="288"/>
    </row>
    <row r="41" spans="1:12" ht="20.100000000000001" customHeight="1">
      <c r="A41" s="25"/>
      <c r="B41" s="58"/>
      <c r="C41" s="24"/>
      <c r="D41" s="25" t="s">
        <v>46</v>
      </c>
      <c r="E41" s="685"/>
      <c r="F41" s="290"/>
      <c r="G41" s="675"/>
      <c r="H41" s="675"/>
      <c r="I41" s="14"/>
      <c r="J41" s="279"/>
      <c r="K41" s="288"/>
      <c r="L41" s="288"/>
    </row>
    <row r="42" spans="1:12" ht="20.100000000000001" customHeight="1">
      <c r="A42" s="279"/>
      <c r="B42" s="279"/>
      <c r="C42" s="279"/>
      <c r="E42" s="276" t="s">
        <v>47</v>
      </c>
      <c r="F42" s="568">
        <f>SUM(F35:F41)</f>
        <v>0</v>
      </c>
      <c r="G42" s="433"/>
      <c r="H42" s="433"/>
      <c r="I42" s="279"/>
      <c r="J42" s="279"/>
      <c r="K42" s="279"/>
      <c r="L42" s="279"/>
    </row>
    <row r="43" spans="1:12" ht="20.100000000000001" customHeight="1">
      <c r="A43" s="761" t="s">
        <v>588</v>
      </c>
      <c r="B43" s="761"/>
      <c r="C43" s="761"/>
      <c r="D43" s="432"/>
      <c r="E43" s="432"/>
      <c r="F43" s="279"/>
      <c r="G43" s="279"/>
      <c r="H43" s="279"/>
      <c r="I43" s="279"/>
      <c r="J43" s="279"/>
      <c r="K43" s="283"/>
      <c r="L43" s="283"/>
    </row>
    <row r="44" spans="1:12" ht="20.100000000000001" customHeight="1">
      <c r="A44" s="279"/>
      <c r="B44" s="279"/>
      <c r="C44" s="279"/>
      <c r="D44" s="279"/>
      <c r="E44" s="279"/>
      <c r="F44" s="433"/>
      <c r="G44" s="433"/>
      <c r="H44" s="433"/>
      <c r="I44" s="279"/>
      <c r="J44" s="279"/>
      <c r="K44" s="279"/>
      <c r="L44" s="279"/>
    </row>
  </sheetData>
  <mergeCells count="10">
    <mergeCell ref="A43:C43"/>
    <mergeCell ref="A2:L2"/>
    <mergeCell ref="A31:L31"/>
    <mergeCell ref="I5:L5"/>
    <mergeCell ref="A26:B26"/>
    <mergeCell ref="A28:L28"/>
    <mergeCell ref="A30:C30"/>
    <mergeCell ref="A27:C27"/>
    <mergeCell ref="B3:J3"/>
    <mergeCell ref="A5:H5"/>
  </mergeCells>
  <phoneticPr fontId="6"/>
  <conditionalFormatting sqref="A2:L2">
    <cfRule type="expression" dxfId="13" priority="1">
      <formula>$A$2=""</formula>
    </cfRule>
  </conditionalFormatting>
  <dataValidations count="2">
    <dataValidation type="list" allowBlank="1" showInputMessage="1" showErrorMessage="1" sqref="A2:L2" xr:uid="{00000000-0002-0000-0500-000000000000}">
      <formula1>"見積企業一覧表,請求企業一覧表"</formula1>
    </dataValidation>
    <dataValidation type="list" allowBlank="1" showInputMessage="1" showErrorMessage="1" sqref="H7:H25" xr:uid="{F4F7B1A0-230C-4FF4-965B-CCC35F124755}">
      <formula1>"紙, データ"</formula1>
    </dataValidation>
  </dataValidations>
  <printOptions horizontalCentered="1"/>
  <pageMargins left="0.6692913385826772" right="0.6692913385826772" top="0.98425196850393704" bottom="0.98425196850393704" header="0.51181102362204722" footer="0.51181102362204722"/>
  <pageSetup paperSize="9" scale="43"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5D93E6-296E-4657-85DD-AE934B1C27B9}">
  <dimension ref="A1:T129"/>
  <sheetViews>
    <sheetView view="pageBreakPreview" zoomScaleNormal="100" zoomScaleSheetLayoutView="100" workbookViewId="0"/>
  </sheetViews>
  <sheetFormatPr defaultRowHeight="13.2"/>
  <cols>
    <col min="1" max="1" width="1.77734375" style="437" customWidth="1"/>
    <col min="2" max="2" width="5.77734375" style="437" customWidth="1"/>
    <col min="3" max="3" width="5" style="437" customWidth="1"/>
    <col min="4" max="4" width="6.88671875" style="437" customWidth="1"/>
    <col min="5" max="5" width="9.44140625" style="437" customWidth="1"/>
    <col min="6" max="6" width="10.77734375" style="437" customWidth="1"/>
    <col min="7" max="7" width="11.44140625" style="437" customWidth="1"/>
    <col min="8" max="8" width="10.44140625" style="437" customWidth="1"/>
    <col min="9" max="9" width="17.44140625" style="437" customWidth="1"/>
    <col min="10" max="10" width="13.44140625" style="437" customWidth="1"/>
    <col min="11" max="11" width="1.77734375" style="437" customWidth="1"/>
    <col min="12" max="12" width="4.44140625" style="437" customWidth="1"/>
    <col min="13" max="15" width="15.109375" style="437" customWidth="1"/>
    <col min="16" max="16" width="16.44140625" style="437" customWidth="1"/>
    <col min="17" max="17" width="15.109375" style="437" customWidth="1"/>
    <col min="18" max="18" width="11.21875" style="437" bestFit="1" customWidth="1"/>
    <col min="19" max="19" width="11.21875" style="437" customWidth="1"/>
    <col min="20" max="22" width="14" style="437" customWidth="1"/>
    <col min="23" max="258" width="8.88671875" style="437"/>
    <col min="259" max="259" width="3.44140625" style="437" customWidth="1"/>
    <col min="260" max="260" width="5" style="437" customWidth="1"/>
    <col min="261" max="261" width="6.88671875" style="437" customWidth="1"/>
    <col min="262" max="262" width="9.44140625" style="437" customWidth="1"/>
    <col min="263" max="263" width="10.77734375" style="437" customWidth="1"/>
    <col min="264" max="264" width="11.44140625" style="437" customWidth="1"/>
    <col min="265" max="265" width="10.44140625" style="437" customWidth="1"/>
    <col min="266" max="266" width="17.44140625" style="437" customWidth="1"/>
    <col min="267" max="267" width="13.44140625" style="437" customWidth="1"/>
    <col min="268" max="268" width="4.44140625" style="437" customWidth="1"/>
    <col min="269" max="273" width="15.109375" style="437" customWidth="1"/>
    <col min="274" max="274" width="11.21875" style="437" bestFit="1" customWidth="1"/>
    <col min="275" max="275" width="11.21875" style="437" customWidth="1"/>
    <col min="276" max="278" width="14" style="437" customWidth="1"/>
    <col min="279" max="514" width="8.88671875" style="437"/>
    <col min="515" max="515" width="3.44140625" style="437" customWidth="1"/>
    <col min="516" max="516" width="5" style="437" customWidth="1"/>
    <col min="517" max="517" width="6.88671875" style="437" customWidth="1"/>
    <col min="518" max="518" width="9.44140625" style="437" customWidth="1"/>
    <col min="519" max="519" width="10.77734375" style="437" customWidth="1"/>
    <col min="520" max="520" width="11.44140625" style="437" customWidth="1"/>
    <col min="521" max="521" width="10.44140625" style="437" customWidth="1"/>
    <col min="522" max="522" width="17.44140625" style="437" customWidth="1"/>
    <col min="523" max="523" width="13.44140625" style="437" customWidth="1"/>
    <col min="524" max="524" width="4.44140625" style="437" customWidth="1"/>
    <col min="525" max="529" width="15.109375" style="437" customWidth="1"/>
    <col min="530" max="530" width="11.21875" style="437" bestFit="1" customWidth="1"/>
    <col min="531" max="531" width="11.21875" style="437" customWidth="1"/>
    <col min="532" max="534" width="14" style="437" customWidth="1"/>
    <col min="535" max="770" width="8.88671875" style="437"/>
    <col min="771" max="771" width="3.44140625" style="437" customWidth="1"/>
    <col min="772" max="772" width="5" style="437" customWidth="1"/>
    <col min="773" max="773" width="6.88671875" style="437" customWidth="1"/>
    <col min="774" max="774" width="9.44140625" style="437" customWidth="1"/>
    <col min="775" max="775" width="10.77734375" style="437" customWidth="1"/>
    <col min="776" max="776" width="11.44140625" style="437" customWidth="1"/>
    <col min="777" max="777" width="10.44140625" style="437" customWidth="1"/>
    <col min="778" max="778" width="17.44140625" style="437" customWidth="1"/>
    <col min="779" max="779" width="13.44140625" style="437" customWidth="1"/>
    <col min="780" max="780" width="4.44140625" style="437" customWidth="1"/>
    <col min="781" max="785" width="15.109375" style="437" customWidth="1"/>
    <col min="786" max="786" width="11.21875" style="437" bestFit="1" customWidth="1"/>
    <col min="787" max="787" width="11.21875" style="437" customWidth="1"/>
    <col min="788" max="790" width="14" style="437" customWidth="1"/>
    <col min="791" max="1026" width="8.88671875" style="437"/>
    <col min="1027" max="1027" width="3.44140625" style="437" customWidth="1"/>
    <col min="1028" max="1028" width="5" style="437" customWidth="1"/>
    <col min="1029" max="1029" width="6.88671875" style="437" customWidth="1"/>
    <col min="1030" max="1030" width="9.44140625" style="437" customWidth="1"/>
    <col min="1031" max="1031" width="10.77734375" style="437" customWidth="1"/>
    <col min="1032" max="1032" width="11.44140625" style="437" customWidth="1"/>
    <col min="1033" max="1033" width="10.44140625" style="437" customWidth="1"/>
    <col min="1034" max="1034" width="17.44140625" style="437" customWidth="1"/>
    <col min="1035" max="1035" width="13.44140625" style="437" customWidth="1"/>
    <col min="1036" max="1036" width="4.44140625" style="437" customWidth="1"/>
    <col min="1037" max="1041" width="15.109375" style="437" customWidth="1"/>
    <col min="1042" max="1042" width="11.21875" style="437" bestFit="1" customWidth="1"/>
    <col min="1043" max="1043" width="11.21875" style="437" customWidth="1"/>
    <col min="1044" max="1046" width="14" style="437" customWidth="1"/>
    <col min="1047" max="1282" width="8.88671875" style="437"/>
    <col min="1283" max="1283" width="3.44140625" style="437" customWidth="1"/>
    <col min="1284" max="1284" width="5" style="437" customWidth="1"/>
    <col min="1285" max="1285" width="6.88671875" style="437" customWidth="1"/>
    <col min="1286" max="1286" width="9.44140625" style="437" customWidth="1"/>
    <col min="1287" max="1287" width="10.77734375" style="437" customWidth="1"/>
    <col min="1288" max="1288" width="11.44140625" style="437" customWidth="1"/>
    <col min="1289" max="1289" width="10.44140625" style="437" customWidth="1"/>
    <col min="1290" max="1290" width="17.44140625" style="437" customWidth="1"/>
    <col min="1291" max="1291" width="13.44140625" style="437" customWidth="1"/>
    <col min="1292" max="1292" width="4.44140625" style="437" customWidth="1"/>
    <col min="1293" max="1297" width="15.109375" style="437" customWidth="1"/>
    <col min="1298" max="1298" width="11.21875" style="437" bestFit="1" customWidth="1"/>
    <col min="1299" max="1299" width="11.21875" style="437" customWidth="1"/>
    <col min="1300" max="1302" width="14" style="437" customWidth="1"/>
    <col min="1303" max="1538" width="8.88671875" style="437"/>
    <col min="1539" max="1539" width="3.44140625" style="437" customWidth="1"/>
    <col min="1540" max="1540" width="5" style="437" customWidth="1"/>
    <col min="1541" max="1541" width="6.88671875" style="437" customWidth="1"/>
    <col min="1542" max="1542" width="9.44140625" style="437" customWidth="1"/>
    <col min="1543" max="1543" width="10.77734375" style="437" customWidth="1"/>
    <col min="1544" max="1544" width="11.44140625" style="437" customWidth="1"/>
    <col min="1545" max="1545" width="10.44140625" style="437" customWidth="1"/>
    <col min="1546" max="1546" width="17.44140625" style="437" customWidth="1"/>
    <col min="1547" max="1547" width="13.44140625" style="437" customWidth="1"/>
    <col min="1548" max="1548" width="4.44140625" style="437" customWidth="1"/>
    <col min="1549" max="1553" width="15.109375" style="437" customWidth="1"/>
    <col min="1554" max="1554" width="11.21875" style="437" bestFit="1" customWidth="1"/>
    <col min="1555" max="1555" width="11.21875" style="437" customWidth="1"/>
    <col min="1556" max="1558" width="14" style="437" customWidth="1"/>
    <col min="1559" max="1794" width="8.88671875" style="437"/>
    <col min="1795" max="1795" width="3.44140625" style="437" customWidth="1"/>
    <col min="1796" max="1796" width="5" style="437" customWidth="1"/>
    <col min="1797" max="1797" width="6.88671875" style="437" customWidth="1"/>
    <col min="1798" max="1798" width="9.44140625" style="437" customWidth="1"/>
    <col min="1799" max="1799" width="10.77734375" style="437" customWidth="1"/>
    <col min="1800" max="1800" width="11.44140625" style="437" customWidth="1"/>
    <col min="1801" max="1801" width="10.44140625" style="437" customWidth="1"/>
    <col min="1802" max="1802" width="17.44140625" style="437" customWidth="1"/>
    <col min="1803" max="1803" width="13.44140625" style="437" customWidth="1"/>
    <col min="1804" max="1804" width="4.44140625" style="437" customWidth="1"/>
    <col min="1805" max="1809" width="15.109375" style="437" customWidth="1"/>
    <col min="1810" max="1810" width="11.21875" style="437" bestFit="1" customWidth="1"/>
    <col min="1811" max="1811" width="11.21875" style="437" customWidth="1"/>
    <col min="1812" max="1814" width="14" style="437" customWidth="1"/>
    <col min="1815" max="2050" width="8.88671875" style="437"/>
    <col min="2051" max="2051" width="3.44140625" style="437" customWidth="1"/>
    <col min="2052" max="2052" width="5" style="437" customWidth="1"/>
    <col min="2053" max="2053" width="6.88671875" style="437" customWidth="1"/>
    <col min="2054" max="2054" width="9.44140625" style="437" customWidth="1"/>
    <col min="2055" max="2055" width="10.77734375" style="437" customWidth="1"/>
    <col min="2056" max="2056" width="11.44140625" style="437" customWidth="1"/>
    <col min="2057" max="2057" width="10.44140625" style="437" customWidth="1"/>
    <col min="2058" max="2058" width="17.44140625" style="437" customWidth="1"/>
    <col min="2059" max="2059" width="13.44140625" style="437" customWidth="1"/>
    <col min="2060" max="2060" width="4.44140625" style="437" customWidth="1"/>
    <col min="2061" max="2065" width="15.109375" style="437" customWidth="1"/>
    <col min="2066" max="2066" width="11.21875" style="437" bestFit="1" customWidth="1"/>
    <col min="2067" max="2067" width="11.21875" style="437" customWidth="1"/>
    <col min="2068" max="2070" width="14" style="437" customWidth="1"/>
    <col min="2071" max="2306" width="8.88671875" style="437"/>
    <col min="2307" max="2307" width="3.44140625" style="437" customWidth="1"/>
    <col min="2308" max="2308" width="5" style="437" customWidth="1"/>
    <col min="2309" max="2309" width="6.88671875" style="437" customWidth="1"/>
    <col min="2310" max="2310" width="9.44140625" style="437" customWidth="1"/>
    <col min="2311" max="2311" width="10.77734375" style="437" customWidth="1"/>
    <col min="2312" max="2312" width="11.44140625" style="437" customWidth="1"/>
    <col min="2313" max="2313" width="10.44140625" style="437" customWidth="1"/>
    <col min="2314" max="2314" width="17.44140625" style="437" customWidth="1"/>
    <col min="2315" max="2315" width="13.44140625" style="437" customWidth="1"/>
    <col min="2316" max="2316" width="4.44140625" style="437" customWidth="1"/>
    <col min="2317" max="2321" width="15.109375" style="437" customWidth="1"/>
    <col min="2322" max="2322" width="11.21875" style="437" bestFit="1" customWidth="1"/>
    <col min="2323" max="2323" width="11.21875" style="437" customWidth="1"/>
    <col min="2324" max="2326" width="14" style="437" customWidth="1"/>
    <col min="2327" max="2562" width="8.88671875" style="437"/>
    <col min="2563" max="2563" width="3.44140625" style="437" customWidth="1"/>
    <col min="2564" max="2564" width="5" style="437" customWidth="1"/>
    <col min="2565" max="2565" width="6.88671875" style="437" customWidth="1"/>
    <col min="2566" max="2566" width="9.44140625" style="437" customWidth="1"/>
    <col min="2567" max="2567" width="10.77734375" style="437" customWidth="1"/>
    <col min="2568" max="2568" width="11.44140625" style="437" customWidth="1"/>
    <col min="2569" max="2569" width="10.44140625" style="437" customWidth="1"/>
    <col min="2570" max="2570" width="17.44140625" style="437" customWidth="1"/>
    <col min="2571" max="2571" width="13.44140625" style="437" customWidth="1"/>
    <col min="2572" max="2572" width="4.44140625" style="437" customWidth="1"/>
    <col min="2573" max="2577" width="15.109375" style="437" customWidth="1"/>
    <col min="2578" max="2578" width="11.21875" style="437" bestFit="1" customWidth="1"/>
    <col min="2579" max="2579" width="11.21875" style="437" customWidth="1"/>
    <col min="2580" max="2582" width="14" style="437" customWidth="1"/>
    <col min="2583" max="2818" width="8.88671875" style="437"/>
    <col min="2819" max="2819" width="3.44140625" style="437" customWidth="1"/>
    <col min="2820" max="2820" width="5" style="437" customWidth="1"/>
    <col min="2821" max="2821" width="6.88671875" style="437" customWidth="1"/>
    <col min="2822" max="2822" width="9.44140625" style="437" customWidth="1"/>
    <col min="2823" max="2823" width="10.77734375" style="437" customWidth="1"/>
    <col min="2824" max="2824" width="11.44140625" style="437" customWidth="1"/>
    <col min="2825" max="2825" width="10.44140625" style="437" customWidth="1"/>
    <col min="2826" max="2826" width="17.44140625" style="437" customWidth="1"/>
    <col min="2827" max="2827" width="13.44140625" style="437" customWidth="1"/>
    <col min="2828" max="2828" width="4.44140625" style="437" customWidth="1"/>
    <col min="2829" max="2833" width="15.109375" style="437" customWidth="1"/>
    <col min="2834" max="2834" width="11.21875" style="437" bestFit="1" customWidth="1"/>
    <col min="2835" max="2835" width="11.21875" style="437" customWidth="1"/>
    <col min="2836" max="2838" width="14" style="437" customWidth="1"/>
    <col min="2839" max="3074" width="8.88671875" style="437"/>
    <col min="3075" max="3075" width="3.44140625" style="437" customWidth="1"/>
    <col min="3076" max="3076" width="5" style="437" customWidth="1"/>
    <col min="3077" max="3077" width="6.88671875" style="437" customWidth="1"/>
    <col min="3078" max="3078" width="9.44140625" style="437" customWidth="1"/>
    <col min="3079" max="3079" width="10.77734375" style="437" customWidth="1"/>
    <col min="3080" max="3080" width="11.44140625" style="437" customWidth="1"/>
    <col min="3081" max="3081" width="10.44140625" style="437" customWidth="1"/>
    <col min="3082" max="3082" width="17.44140625" style="437" customWidth="1"/>
    <col min="3083" max="3083" width="13.44140625" style="437" customWidth="1"/>
    <col min="3084" max="3084" width="4.44140625" style="437" customWidth="1"/>
    <col min="3085" max="3089" width="15.109375" style="437" customWidth="1"/>
    <col min="3090" max="3090" width="11.21875" style="437" bestFit="1" customWidth="1"/>
    <col min="3091" max="3091" width="11.21875" style="437" customWidth="1"/>
    <col min="3092" max="3094" width="14" style="437" customWidth="1"/>
    <col min="3095" max="3330" width="8.88671875" style="437"/>
    <col min="3331" max="3331" width="3.44140625" style="437" customWidth="1"/>
    <col min="3332" max="3332" width="5" style="437" customWidth="1"/>
    <col min="3333" max="3333" width="6.88671875" style="437" customWidth="1"/>
    <col min="3334" max="3334" width="9.44140625" style="437" customWidth="1"/>
    <col min="3335" max="3335" width="10.77734375" style="437" customWidth="1"/>
    <col min="3336" max="3336" width="11.44140625" style="437" customWidth="1"/>
    <col min="3337" max="3337" width="10.44140625" style="437" customWidth="1"/>
    <col min="3338" max="3338" width="17.44140625" style="437" customWidth="1"/>
    <col min="3339" max="3339" width="13.44140625" style="437" customWidth="1"/>
    <col min="3340" max="3340" width="4.44140625" style="437" customWidth="1"/>
    <col min="3341" max="3345" width="15.109375" style="437" customWidth="1"/>
    <col min="3346" max="3346" width="11.21875" style="437" bestFit="1" customWidth="1"/>
    <col min="3347" max="3347" width="11.21875" style="437" customWidth="1"/>
    <col min="3348" max="3350" width="14" style="437" customWidth="1"/>
    <col min="3351" max="3586" width="8.88671875" style="437"/>
    <col min="3587" max="3587" width="3.44140625" style="437" customWidth="1"/>
    <col min="3588" max="3588" width="5" style="437" customWidth="1"/>
    <col min="3589" max="3589" width="6.88671875" style="437" customWidth="1"/>
    <col min="3590" max="3590" width="9.44140625" style="437" customWidth="1"/>
    <col min="3591" max="3591" width="10.77734375" style="437" customWidth="1"/>
    <col min="3592" max="3592" width="11.44140625" style="437" customWidth="1"/>
    <col min="3593" max="3593" width="10.44140625" style="437" customWidth="1"/>
    <col min="3594" max="3594" width="17.44140625" style="437" customWidth="1"/>
    <col min="3595" max="3595" width="13.44140625" style="437" customWidth="1"/>
    <col min="3596" max="3596" width="4.44140625" style="437" customWidth="1"/>
    <col min="3597" max="3601" width="15.109375" style="437" customWidth="1"/>
    <col min="3602" max="3602" width="11.21875" style="437" bestFit="1" customWidth="1"/>
    <col min="3603" max="3603" width="11.21875" style="437" customWidth="1"/>
    <col min="3604" max="3606" width="14" style="437" customWidth="1"/>
    <col min="3607" max="3842" width="8.88671875" style="437"/>
    <col min="3843" max="3843" width="3.44140625" style="437" customWidth="1"/>
    <col min="3844" max="3844" width="5" style="437" customWidth="1"/>
    <col min="3845" max="3845" width="6.88671875" style="437" customWidth="1"/>
    <col min="3846" max="3846" width="9.44140625" style="437" customWidth="1"/>
    <col min="3847" max="3847" width="10.77734375" style="437" customWidth="1"/>
    <col min="3848" max="3848" width="11.44140625" style="437" customWidth="1"/>
    <col min="3849" max="3849" width="10.44140625" style="437" customWidth="1"/>
    <col min="3850" max="3850" width="17.44140625" style="437" customWidth="1"/>
    <col min="3851" max="3851" width="13.44140625" style="437" customWidth="1"/>
    <col min="3852" max="3852" width="4.44140625" style="437" customWidth="1"/>
    <col min="3853" max="3857" width="15.109375" style="437" customWidth="1"/>
    <col min="3858" max="3858" width="11.21875" style="437" bestFit="1" customWidth="1"/>
    <col min="3859" max="3859" width="11.21875" style="437" customWidth="1"/>
    <col min="3860" max="3862" width="14" style="437" customWidth="1"/>
    <col min="3863" max="4098" width="8.88671875" style="437"/>
    <col min="4099" max="4099" width="3.44140625" style="437" customWidth="1"/>
    <col min="4100" max="4100" width="5" style="437" customWidth="1"/>
    <col min="4101" max="4101" width="6.88671875" style="437" customWidth="1"/>
    <col min="4102" max="4102" width="9.44140625" style="437" customWidth="1"/>
    <col min="4103" max="4103" width="10.77734375" style="437" customWidth="1"/>
    <col min="4104" max="4104" width="11.44140625" style="437" customWidth="1"/>
    <col min="4105" max="4105" width="10.44140625" style="437" customWidth="1"/>
    <col min="4106" max="4106" width="17.44140625" style="437" customWidth="1"/>
    <col min="4107" max="4107" width="13.44140625" style="437" customWidth="1"/>
    <col min="4108" max="4108" width="4.44140625" style="437" customWidth="1"/>
    <col min="4109" max="4113" width="15.109375" style="437" customWidth="1"/>
    <col min="4114" max="4114" width="11.21875" style="437" bestFit="1" customWidth="1"/>
    <col min="4115" max="4115" width="11.21875" style="437" customWidth="1"/>
    <col min="4116" max="4118" width="14" style="437" customWidth="1"/>
    <col min="4119" max="4354" width="8.88671875" style="437"/>
    <col min="4355" max="4355" width="3.44140625" style="437" customWidth="1"/>
    <col min="4356" max="4356" width="5" style="437" customWidth="1"/>
    <col min="4357" max="4357" width="6.88671875" style="437" customWidth="1"/>
    <col min="4358" max="4358" width="9.44140625" style="437" customWidth="1"/>
    <col min="4359" max="4359" width="10.77734375" style="437" customWidth="1"/>
    <col min="4360" max="4360" width="11.44140625" style="437" customWidth="1"/>
    <col min="4361" max="4361" width="10.44140625" style="437" customWidth="1"/>
    <col min="4362" max="4362" width="17.44140625" style="437" customWidth="1"/>
    <col min="4363" max="4363" width="13.44140625" style="437" customWidth="1"/>
    <col min="4364" max="4364" width="4.44140625" style="437" customWidth="1"/>
    <col min="4365" max="4369" width="15.109375" style="437" customWidth="1"/>
    <col min="4370" max="4370" width="11.21875" style="437" bestFit="1" customWidth="1"/>
    <col min="4371" max="4371" width="11.21875" style="437" customWidth="1"/>
    <col min="4372" max="4374" width="14" style="437" customWidth="1"/>
    <col min="4375" max="4610" width="8.88671875" style="437"/>
    <col min="4611" max="4611" width="3.44140625" style="437" customWidth="1"/>
    <col min="4612" max="4612" width="5" style="437" customWidth="1"/>
    <col min="4613" max="4613" width="6.88671875" style="437" customWidth="1"/>
    <col min="4614" max="4614" width="9.44140625" style="437" customWidth="1"/>
    <col min="4615" max="4615" width="10.77734375" style="437" customWidth="1"/>
    <col min="4616" max="4616" width="11.44140625" style="437" customWidth="1"/>
    <col min="4617" max="4617" width="10.44140625" style="437" customWidth="1"/>
    <col min="4618" max="4618" width="17.44140625" style="437" customWidth="1"/>
    <col min="4619" max="4619" width="13.44140625" style="437" customWidth="1"/>
    <col min="4620" max="4620" width="4.44140625" style="437" customWidth="1"/>
    <col min="4621" max="4625" width="15.109375" style="437" customWidth="1"/>
    <col min="4626" max="4626" width="11.21875" style="437" bestFit="1" customWidth="1"/>
    <col min="4627" max="4627" width="11.21875" style="437" customWidth="1"/>
    <col min="4628" max="4630" width="14" style="437" customWidth="1"/>
    <col min="4631" max="4866" width="8.88671875" style="437"/>
    <col min="4867" max="4867" width="3.44140625" style="437" customWidth="1"/>
    <col min="4868" max="4868" width="5" style="437" customWidth="1"/>
    <col min="4869" max="4869" width="6.88671875" style="437" customWidth="1"/>
    <col min="4870" max="4870" width="9.44140625" style="437" customWidth="1"/>
    <col min="4871" max="4871" width="10.77734375" style="437" customWidth="1"/>
    <col min="4872" max="4872" width="11.44140625" style="437" customWidth="1"/>
    <col min="4873" max="4873" width="10.44140625" style="437" customWidth="1"/>
    <col min="4874" max="4874" width="17.44140625" style="437" customWidth="1"/>
    <col min="4875" max="4875" width="13.44140625" style="437" customWidth="1"/>
    <col min="4876" max="4876" width="4.44140625" style="437" customWidth="1"/>
    <col min="4877" max="4881" width="15.109375" style="437" customWidth="1"/>
    <col min="4882" max="4882" width="11.21875" style="437" bestFit="1" customWidth="1"/>
    <col min="4883" max="4883" width="11.21875" style="437" customWidth="1"/>
    <col min="4884" max="4886" width="14" style="437" customWidth="1"/>
    <col min="4887" max="5122" width="8.88671875" style="437"/>
    <col min="5123" max="5123" width="3.44140625" style="437" customWidth="1"/>
    <col min="5124" max="5124" width="5" style="437" customWidth="1"/>
    <col min="5125" max="5125" width="6.88671875" style="437" customWidth="1"/>
    <col min="5126" max="5126" width="9.44140625" style="437" customWidth="1"/>
    <col min="5127" max="5127" width="10.77734375" style="437" customWidth="1"/>
    <col min="5128" max="5128" width="11.44140625" style="437" customWidth="1"/>
    <col min="5129" max="5129" width="10.44140625" style="437" customWidth="1"/>
    <col min="5130" max="5130" width="17.44140625" style="437" customWidth="1"/>
    <col min="5131" max="5131" width="13.44140625" style="437" customWidth="1"/>
    <col min="5132" max="5132" width="4.44140625" style="437" customWidth="1"/>
    <col min="5133" max="5137" width="15.109375" style="437" customWidth="1"/>
    <col min="5138" max="5138" width="11.21875" style="437" bestFit="1" customWidth="1"/>
    <col min="5139" max="5139" width="11.21875" style="437" customWidth="1"/>
    <col min="5140" max="5142" width="14" style="437" customWidth="1"/>
    <col min="5143" max="5378" width="8.88671875" style="437"/>
    <col min="5379" max="5379" width="3.44140625" style="437" customWidth="1"/>
    <col min="5380" max="5380" width="5" style="437" customWidth="1"/>
    <col min="5381" max="5381" width="6.88671875" style="437" customWidth="1"/>
    <col min="5382" max="5382" width="9.44140625" style="437" customWidth="1"/>
    <col min="5383" max="5383" width="10.77734375" style="437" customWidth="1"/>
    <col min="5384" max="5384" width="11.44140625" style="437" customWidth="1"/>
    <col min="5385" max="5385" width="10.44140625" style="437" customWidth="1"/>
    <col min="5386" max="5386" width="17.44140625" style="437" customWidth="1"/>
    <col min="5387" max="5387" width="13.44140625" style="437" customWidth="1"/>
    <col min="5388" max="5388" width="4.44140625" style="437" customWidth="1"/>
    <col min="5389" max="5393" width="15.109375" style="437" customWidth="1"/>
    <col min="5394" max="5394" width="11.21875" style="437" bestFit="1" customWidth="1"/>
    <col min="5395" max="5395" width="11.21875" style="437" customWidth="1"/>
    <col min="5396" max="5398" width="14" style="437" customWidth="1"/>
    <col min="5399" max="5634" width="8.88671875" style="437"/>
    <col min="5635" max="5635" width="3.44140625" style="437" customWidth="1"/>
    <col min="5636" max="5636" width="5" style="437" customWidth="1"/>
    <col min="5637" max="5637" width="6.88671875" style="437" customWidth="1"/>
    <col min="5638" max="5638" width="9.44140625" style="437" customWidth="1"/>
    <col min="5639" max="5639" width="10.77734375" style="437" customWidth="1"/>
    <col min="5640" max="5640" width="11.44140625" style="437" customWidth="1"/>
    <col min="5641" max="5641" width="10.44140625" style="437" customWidth="1"/>
    <col min="5642" max="5642" width="17.44140625" style="437" customWidth="1"/>
    <col min="5643" max="5643" width="13.44140625" style="437" customWidth="1"/>
    <col min="5644" max="5644" width="4.44140625" style="437" customWidth="1"/>
    <col min="5645" max="5649" width="15.109375" style="437" customWidth="1"/>
    <col min="5650" max="5650" width="11.21875" style="437" bestFit="1" customWidth="1"/>
    <col min="5651" max="5651" width="11.21875" style="437" customWidth="1"/>
    <col min="5652" max="5654" width="14" style="437" customWidth="1"/>
    <col min="5655" max="5890" width="8.88671875" style="437"/>
    <col min="5891" max="5891" width="3.44140625" style="437" customWidth="1"/>
    <col min="5892" max="5892" width="5" style="437" customWidth="1"/>
    <col min="5893" max="5893" width="6.88671875" style="437" customWidth="1"/>
    <col min="5894" max="5894" width="9.44140625" style="437" customWidth="1"/>
    <col min="5895" max="5895" width="10.77734375" style="437" customWidth="1"/>
    <col min="5896" max="5896" width="11.44140625" style="437" customWidth="1"/>
    <col min="5897" max="5897" width="10.44140625" style="437" customWidth="1"/>
    <col min="5898" max="5898" width="17.44140625" style="437" customWidth="1"/>
    <col min="5899" max="5899" width="13.44140625" style="437" customWidth="1"/>
    <col min="5900" max="5900" width="4.44140625" style="437" customWidth="1"/>
    <col min="5901" max="5905" width="15.109375" style="437" customWidth="1"/>
    <col min="5906" max="5906" width="11.21875" style="437" bestFit="1" customWidth="1"/>
    <col min="5907" max="5907" width="11.21875" style="437" customWidth="1"/>
    <col min="5908" max="5910" width="14" style="437" customWidth="1"/>
    <col min="5911" max="6146" width="8.88671875" style="437"/>
    <col min="6147" max="6147" width="3.44140625" style="437" customWidth="1"/>
    <col min="6148" max="6148" width="5" style="437" customWidth="1"/>
    <col min="6149" max="6149" width="6.88671875" style="437" customWidth="1"/>
    <col min="6150" max="6150" width="9.44140625" style="437" customWidth="1"/>
    <col min="6151" max="6151" width="10.77734375" style="437" customWidth="1"/>
    <col min="6152" max="6152" width="11.44140625" style="437" customWidth="1"/>
    <col min="6153" max="6153" width="10.44140625" style="437" customWidth="1"/>
    <col min="6154" max="6154" width="17.44140625" style="437" customWidth="1"/>
    <col min="6155" max="6155" width="13.44140625" style="437" customWidth="1"/>
    <col min="6156" max="6156" width="4.44140625" style="437" customWidth="1"/>
    <col min="6157" max="6161" width="15.109375" style="437" customWidth="1"/>
    <col min="6162" max="6162" width="11.21875" style="437" bestFit="1" customWidth="1"/>
    <col min="6163" max="6163" width="11.21875" style="437" customWidth="1"/>
    <col min="6164" max="6166" width="14" style="437" customWidth="1"/>
    <col min="6167" max="6402" width="8.88671875" style="437"/>
    <col min="6403" max="6403" width="3.44140625" style="437" customWidth="1"/>
    <col min="6404" max="6404" width="5" style="437" customWidth="1"/>
    <col min="6405" max="6405" width="6.88671875" style="437" customWidth="1"/>
    <col min="6406" max="6406" width="9.44140625" style="437" customWidth="1"/>
    <col min="6407" max="6407" width="10.77734375" style="437" customWidth="1"/>
    <col min="6408" max="6408" width="11.44140625" style="437" customWidth="1"/>
    <col min="6409" max="6409" width="10.44140625" style="437" customWidth="1"/>
    <col min="6410" max="6410" width="17.44140625" style="437" customWidth="1"/>
    <col min="6411" max="6411" width="13.44140625" style="437" customWidth="1"/>
    <col min="6412" max="6412" width="4.44140625" style="437" customWidth="1"/>
    <col min="6413" max="6417" width="15.109375" style="437" customWidth="1"/>
    <col min="6418" max="6418" width="11.21875" style="437" bestFit="1" customWidth="1"/>
    <col min="6419" max="6419" width="11.21875" style="437" customWidth="1"/>
    <col min="6420" max="6422" width="14" style="437" customWidth="1"/>
    <col min="6423" max="6658" width="8.88671875" style="437"/>
    <col min="6659" max="6659" width="3.44140625" style="437" customWidth="1"/>
    <col min="6660" max="6660" width="5" style="437" customWidth="1"/>
    <col min="6661" max="6661" width="6.88671875" style="437" customWidth="1"/>
    <col min="6662" max="6662" width="9.44140625" style="437" customWidth="1"/>
    <col min="6663" max="6663" width="10.77734375" style="437" customWidth="1"/>
    <col min="6664" max="6664" width="11.44140625" style="437" customWidth="1"/>
    <col min="6665" max="6665" width="10.44140625" style="437" customWidth="1"/>
    <col min="6666" max="6666" width="17.44140625" style="437" customWidth="1"/>
    <col min="6667" max="6667" width="13.44140625" style="437" customWidth="1"/>
    <col min="6668" max="6668" width="4.44140625" style="437" customWidth="1"/>
    <col min="6669" max="6673" width="15.109375" style="437" customWidth="1"/>
    <col min="6674" max="6674" width="11.21875" style="437" bestFit="1" customWidth="1"/>
    <col min="6675" max="6675" width="11.21875" style="437" customWidth="1"/>
    <col min="6676" max="6678" width="14" style="437" customWidth="1"/>
    <col min="6679" max="6914" width="8.88671875" style="437"/>
    <col min="6915" max="6915" width="3.44140625" style="437" customWidth="1"/>
    <col min="6916" max="6916" width="5" style="437" customWidth="1"/>
    <col min="6917" max="6917" width="6.88671875" style="437" customWidth="1"/>
    <col min="6918" max="6918" width="9.44140625" style="437" customWidth="1"/>
    <col min="6919" max="6919" width="10.77734375" style="437" customWidth="1"/>
    <col min="6920" max="6920" width="11.44140625" style="437" customWidth="1"/>
    <col min="6921" max="6921" width="10.44140625" style="437" customWidth="1"/>
    <col min="6922" max="6922" width="17.44140625" style="437" customWidth="1"/>
    <col min="6923" max="6923" width="13.44140625" style="437" customWidth="1"/>
    <col min="6924" max="6924" width="4.44140625" style="437" customWidth="1"/>
    <col min="6925" max="6929" width="15.109375" style="437" customWidth="1"/>
    <col min="6930" max="6930" width="11.21875" style="437" bestFit="1" customWidth="1"/>
    <col min="6931" max="6931" width="11.21875" style="437" customWidth="1"/>
    <col min="6932" max="6934" width="14" style="437" customWidth="1"/>
    <col min="6935" max="7170" width="8.88671875" style="437"/>
    <col min="7171" max="7171" width="3.44140625" style="437" customWidth="1"/>
    <col min="7172" max="7172" width="5" style="437" customWidth="1"/>
    <col min="7173" max="7173" width="6.88671875" style="437" customWidth="1"/>
    <col min="7174" max="7174" width="9.44140625" style="437" customWidth="1"/>
    <col min="7175" max="7175" width="10.77734375" style="437" customWidth="1"/>
    <col min="7176" max="7176" width="11.44140625" style="437" customWidth="1"/>
    <col min="7177" max="7177" width="10.44140625" style="437" customWidth="1"/>
    <col min="7178" max="7178" width="17.44140625" style="437" customWidth="1"/>
    <col min="7179" max="7179" width="13.44140625" style="437" customWidth="1"/>
    <col min="7180" max="7180" width="4.44140625" style="437" customWidth="1"/>
    <col min="7181" max="7185" width="15.109375" style="437" customWidth="1"/>
    <col min="7186" max="7186" width="11.21875" style="437" bestFit="1" customWidth="1"/>
    <col min="7187" max="7187" width="11.21875" style="437" customWidth="1"/>
    <col min="7188" max="7190" width="14" style="437" customWidth="1"/>
    <col min="7191" max="7426" width="8.88671875" style="437"/>
    <col min="7427" max="7427" width="3.44140625" style="437" customWidth="1"/>
    <col min="7428" max="7428" width="5" style="437" customWidth="1"/>
    <col min="7429" max="7429" width="6.88671875" style="437" customWidth="1"/>
    <col min="7430" max="7430" width="9.44140625" style="437" customWidth="1"/>
    <col min="7431" max="7431" width="10.77734375" style="437" customWidth="1"/>
    <col min="7432" max="7432" width="11.44140625" style="437" customWidth="1"/>
    <col min="7433" max="7433" width="10.44140625" style="437" customWidth="1"/>
    <col min="7434" max="7434" width="17.44140625" style="437" customWidth="1"/>
    <col min="7435" max="7435" width="13.44140625" style="437" customWidth="1"/>
    <col min="7436" max="7436" width="4.44140625" style="437" customWidth="1"/>
    <col min="7437" max="7441" width="15.109375" style="437" customWidth="1"/>
    <col min="7442" max="7442" width="11.21875" style="437" bestFit="1" customWidth="1"/>
    <col min="7443" max="7443" width="11.21875" style="437" customWidth="1"/>
    <col min="7444" max="7446" width="14" style="437" customWidth="1"/>
    <col min="7447" max="7682" width="8.88671875" style="437"/>
    <col min="7683" max="7683" width="3.44140625" style="437" customWidth="1"/>
    <col min="7684" max="7684" width="5" style="437" customWidth="1"/>
    <col min="7685" max="7685" width="6.88671875" style="437" customWidth="1"/>
    <col min="7686" max="7686" width="9.44140625" style="437" customWidth="1"/>
    <col min="7687" max="7687" width="10.77734375" style="437" customWidth="1"/>
    <col min="7688" max="7688" width="11.44140625" style="437" customWidth="1"/>
    <col min="7689" max="7689" width="10.44140625" style="437" customWidth="1"/>
    <col min="7690" max="7690" width="17.44140625" style="437" customWidth="1"/>
    <col min="7691" max="7691" width="13.44140625" style="437" customWidth="1"/>
    <col min="7692" max="7692" width="4.44140625" style="437" customWidth="1"/>
    <col min="7693" max="7697" width="15.109375" style="437" customWidth="1"/>
    <col min="7698" max="7698" width="11.21875" style="437" bestFit="1" customWidth="1"/>
    <col min="7699" max="7699" width="11.21875" style="437" customWidth="1"/>
    <col min="7700" max="7702" width="14" style="437" customWidth="1"/>
    <col min="7703" max="7938" width="8.88671875" style="437"/>
    <col min="7939" max="7939" width="3.44140625" style="437" customWidth="1"/>
    <col min="7940" max="7940" width="5" style="437" customWidth="1"/>
    <col min="7941" max="7941" width="6.88671875" style="437" customWidth="1"/>
    <col min="7942" max="7942" width="9.44140625" style="437" customWidth="1"/>
    <col min="7943" max="7943" width="10.77734375" style="437" customWidth="1"/>
    <col min="7944" max="7944" width="11.44140625" style="437" customWidth="1"/>
    <col min="7945" max="7945" width="10.44140625" style="437" customWidth="1"/>
    <col min="7946" max="7946" width="17.44140625" style="437" customWidth="1"/>
    <col min="7947" max="7947" width="13.44140625" style="437" customWidth="1"/>
    <col min="7948" max="7948" width="4.44140625" style="437" customWidth="1"/>
    <col min="7949" max="7953" width="15.109375" style="437" customWidth="1"/>
    <col min="7954" max="7954" width="11.21875" style="437" bestFit="1" customWidth="1"/>
    <col min="7955" max="7955" width="11.21875" style="437" customWidth="1"/>
    <col min="7956" max="7958" width="14" style="437" customWidth="1"/>
    <col min="7959" max="8194" width="8.88671875" style="437"/>
    <col min="8195" max="8195" width="3.44140625" style="437" customWidth="1"/>
    <col min="8196" max="8196" width="5" style="437" customWidth="1"/>
    <col min="8197" max="8197" width="6.88671875" style="437" customWidth="1"/>
    <col min="8198" max="8198" width="9.44140625" style="437" customWidth="1"/>
    <col min="8199" max="8199" width="10.77734375" style="437" customWidth="1"/>
    <col min="8200" max="8200" width="11.44140625" style="437" customWidth="1"/>
    <col min="8201" max="8201" width="10.44140625" style="437" customWidth="1"/>
    <col min="8202" max="8202" width="17.44140625" style="437" customWidth="1"/>
    <col min="8203" max="8203" width="13.44140625" style="437" customWidth="1"/>
    <col min="8204" max="8204" width="4.44140625" style="437" customWidth="1"/>
    <col min="8205" max="8209" width="15.109375" style="437" customWidth="1"/>
    <col min="8210" max="8210" width="11.21875" style="437" bestFit="1" customWidth="1"/>
    <col min="8211" max="8211" width="11.21875" style="437" customWidth="1"/>
    <col min="8212" max="8214" width="14" style="437" customWidth="1"/>
    <col min="8215" max="8450" width="8.88671875" style="437"/>
    <col min="8451" max="8451" width="3.44140625" style="437" customWidth="1"/>
    <col min="8452" max="8452" width="5" style="437" customWidth="1"/>
    <col min="8453" max="8453" width="6.88671875" style="437" customWidth="1"/>
    <col min="8454" max="8454" width="9.44140625" style="437" customWidth="1"/>
    <col min="8455" max="8455" width="10.77734375" style="437" customWidth="1"/>
    <col min="8456" max="8456" width="11.44140625" style="437" customWidth="1"/>
    <col min="8457" max="8457" width="10.44140625" style="437" customWidth="1"/>
    <col min="8458" max="8458" width="17.44140625" style="437" customWidth="1"/>
    <col min="8459" max="8459" width="13.44140625" style="437" customWidth="1"/>
    <col min="8460" max="8460" width="4.44140625" style="437" customWidth="1"/>
    <col min="8461" max="8465" width="15.109375" style="437" customWidth="1"/>
    <col min="8466" max="8466" width="11.21875" style="437" bestFit="1" customWidth="1"/>
    <col min="8467" max="8467" width="11.21875" style="437" customWidth="1"/>
    <col min="8468" max="8470" width="14" style="437" customWidth="1"/>
    <col min="8471" max="8706" width="8.88671875" style="437"/>
    <col min="8707" max="8707" width="3.44140625" style="437" customWidth="1"/>
    <col min="8708" max="8708" width="5" style="437" customWidth="1"/>
    <col min="8709" max="8709" width="6.88671875" style="437" customWidth="1"/>
    <col min="8710" max="8710" width="9.44140625" style="437" customWidth="1"/>
    <col min="8711" max="8711" width="10.77734375" style="437" customWidth="1"/>
    <col min="8712" max="8712" width="11.44140625" style="437" customWidth="1"/>
    <col min="8713" max="8713" width="10.44140625" style="437" customWidth="1"/>
    <col min="8714" max="8714" width="17.44140625" style="437" customWidth="1"/>
    <col min="8715" max="8715" width="13.44140625" style="437" customWidth="1"/>
    <col min="8716" max="8716" width="4.44140625" style="437" customWidth="1"/>
    <col min="8717" max="8721" width="15.109375" style="437" customWidth="1"/>
    <col min="8722" max="8722" width="11.21875" style="437" bestFit="1" customWidth="1"/>
    <col min="8723" max="8723" width="11.21875" style="437" customWidth="1"/>
    <col min="8724" max="8726" width="14" style="437" customWidth="1"/>
    <col min="8727" max="8962" width="8.88671875" style="437"/>
    <col min="8963" max="8963" width="3.44140625" style="437" customWidth="1"/>
    <col min="8964" max="8964" width="5" style="437" customWidth="1"/>
    <col min="8965" max="8965" width="6.88671875" style="437" customWidth="1"/>
    <col min="8966" max="8966" width="9.44140625" style="437" customWidth="1"/>
    <col min="8967" max="8967" width="10.77734375" style="437" customWidth="1"/>
    <col min="8968" max="8968" width="11.44140625" style="437" customWidth="1"/>
    <col min="8969" max="8969" width="10.44140625" style="437" customWidth="1"/>
    <col min="8970" max="8970" width="17.44140625" style="437" customWidth="1"/>
    <col min="8971" max="8971" width="13.44140625" style="437" customWidth="1"/>
    <col min="8972" max="8972" width="4.44140625" style="437" customWidth="1"/>
    <col min="8973" max="8977" width="15.109375" style="437" customWidth="1"/>
    <col min="8978" max="8978" width="11.21875" style="437" bestFit="1" customWidth="1"/>
    <col min="8979" max="8979" width="11.21875" style="437" customWidth="1"/>
    <col min="8980" max="8982" width="14" style="437" customWidth="1"/>
    <col min="8983" max="9218" width="8.88671875" style="437"/>
    <col min="9219" max="9219" width="3.44140625" style="437" customWidth="1"/>
    <col min="9220" max="9220" width="5" style="437" customWidth="1"/>
    <col min="9221" max="9221" width="6.88671875" style="437" customWidth="1"/>
    <col min="9222" max="9222" width="9.44140625" style="437" customWidth="1"/>
    <col min="9223" max="9223" width="10.77734375" style="437" customWidth="1"/>
    <col min="9224" max="9224" width="11.44140625" style="437" customWidth="1"/>
    <col min="9225" max="9225" width="10.44140625" style="437" customWidth="1"/>
    <col min="9226" max="9226" width="17.44140625" style="437" customWidth="1"/>
    <col min="9227" max="9227" width="13.44140625" style="437" customWidth="1"/>
    <col min="9228" max="9228" width="4.44140625" style="437" customWidth="1"/>
    <col min="9229" max="9233" width="15.109375" style="437" customWidth="1"/>
    <col min="9234" max="9234" width="11.21875" style="437" bestFit="1" customWidth="1"/>
    <col min="9235" max="9235" width="11.21875" style="437" customWidth="1"/>
    <col min="9236" max="9238" width="14" style="437" customWidth="1"/>
    <col min="9239" max="9474" width="8.88671875" style="437"/>
    <col min="9475" max="9475" width="3.44140625" style="437" customWidth="1"/>
    <col min="9476" max="9476" width="5" style="437" customWidth="1"/>
    <col min="9477" max="9477" width="6.88671875" style="437" customWidth="1"/>
    <col min="9478" max="9478" width="9.44140625" style="437" customWidth="1"/>
    <col min="9479" max="9479" width="10.77734375" style="437" customWidth="1"/>
    <col min="9480" max="9480" width="11.44140625" style="437" customWidth="1"/>
    <col min="9481" max="9481" width="10.44140625" style="437" customWidth="1"/>
    <col min="9482" max="9482" width="17.44140625" style="437" customWidth="1"/>
    <col min="9483" max="9483" width="13.44140625" style="437" customWidth="1"/>
    <col min="9484" max="9484" width="4.44140625" style="437" customWidth="1"/>
    <col min="9485" max="9489" width="15.109375" style="437" customWidth="1"/>
    <col min="9490" max="9490" width="11.21875" style="437" bestFit="1" customWidth="1"/>
    <col min="9491" max="9491" width="11.21875" style="437" customWidth="1"/>
    <col min="9492" max="9494" width="14" style="437" customWidth="1"/>
    <col min="9495" max="9730" width="8.88671875" style="437"/>
    <col min="9731" max="9731" width="3.44140625" style="437" customWidth="1"/>
    <col min="9732" max="9732" width="5" style="437" customWidth="1"/>
    <col min="9733" max="9733" width="6.88671875" style="437" customWidth="1"/>
    <col min="9734" max="9734" width="9.44140625" style="437" customWidth="1"/>
    <col min="9735" max="9735" width="10.77734375" style="437" customWidth="1"/>
    <col min="9736" max="9736" width="11.44140625" style="437" customWidth="1"/>
    <col min="9737" max="9737" width="10.44140625" style="437" customWidth="1"/>
    <col min="9738" max="9738" width="17.44140625" style="437" customWidth="1"/>
    <col min="9739" max="9739" width="13.44140625" style="437" customWidth="1"/>
    <col min="9740" max="9740" width="4.44140625" style="437" customWidth="1"/>
    <col min="9741" max="9745" width="15.109375" style="437" customWidth="1"/>
    <col min="9746" max="9746" width="11.21875" style="437" bestFit="1" customWidth="1"/>
    <col min="9747" max="9747" width="11.21875" style="437" customWidth="1"/>
    <col min="9748" max="9750" width="14" style="437" customWidth="1"/>
    <col min="9751" max="9986" width="8.88671875" style="437"/>
    <col min="9987" max="9987" width="3.44140625" style="437" customWidth="1"/>
    <col min="9988" max="9988" width="5" style="437" customWidth="1"/>
    <col min="9989" max="9989" width="6.88671875" style="437" customWidth="1"/>
    <col min="9990" max="9990" width="9.44140625" style="437" customWidth="1"/>
    <col min="9991" max="9991" width="10.77734375" style="437" customWidth="1"/>
    <col min="9992" max="9992" width="11.44140625" style="437" customWidth="1"/>
    <col min="9993" max="9993" width="10.44140625" style="437" customWidth="1"/>
    <col min="9994" max="9994" width="17.44140625" style="437" customWidth="1"/>
    <col min="9995" max="9995" width="13.44140625" style="437" customWidth="1"/>
    <col min="9996" max="9996" width="4.44140625" style="437" customWidth="1"/>
    <col min="9997" max="10001" width="15.109375" style="437" customWidth="1"/>
    <col min="10002" max="10002" width="11.21875" style="437" bestFit="1" customWidth="1"/>
    <col min="10003" max="10003" width="11.21875" style="437" customWidth="1"/>
    <col min="10004" max="10006" width="14" style="437" customWidth="1"/>
    <col min="10007" max="10242" width="8.88671875" style="437"/>
    <col min="10243" max="10243" width="3.44140625" style="437" customWidth="1"/>
    <col min="10244" max="10244" width="5" style="437" customWidth="1"/>
    <col min="10245" max="10245" width="6.88671875" style="437" customWidth="1"/>
    <col min="10246" max="10246" width="9.44140625" style="437" customWidth="1"/>
    <col min="10247" max="10247" width="10.77734375" style="437" customWidth="1"/>
    <col min="10248" max="10248" width="11.44140625" style="437" customWidth="1"/>
    <col min="10249" max="10249" width="10.44140625" style="437" customWidth="1"/>
    <col min="10250" max="10250" width="17.44140625" style="437" customWidth="1"/>
    <col min="10251" max="10251" width="13.44140625" style="437" customWidth="1"/>
    <col min="10252" max="10252" width="4.44140625" style="437" customWidth="1"/>
    <col min="10253" max="10257" width="15.109375" style="437" customWidth="1"/>
    <col min="10258" max="10258" width="11.21875" style="437" bestFit="1" customWidth="1"/>
    <col min="10259" max="10259" width="11.21875" style="437" customWidth="1"/>
    <col min="10260" max="10262" width="14" style="437" customWidth="1"/>
    <col min="10263" max="10498" width="8.88671875" style="437"/>
    <col min="10499" max="10499" width="3.44140625" style="437" customWidth="1"/>
    <col min="10500" max="10500" width="5" style="437" customWidth="1"/>
    <col min="10501" max="10501" width="6.88671875" style="437" customWidth="1"/>
    <col min="10502" max="10502" width="9.44140625" style="437" customWidth="1"/>
    <col min="10503" max="10503" width="10.77734375" style="437" customWidth="1"/>
    <col min="10504" max="10504" width="11.44140625" style="437" customWidth="1"/>
    <col min="10505" max="10505" width="10.44140625" style="437" customWidth="1"/>
    <col min="10506" max="10506" width="17.44140625" style="437" customWidth="1"/>
    <col min="10507" max="10507" width="13.44140625" style="437" customWidth="1"/>
    <col min="10508" max="10508" width="4.44140625" style="437" customWidth="1"/>
    <col min="10509" max="10513" width="15.109375" style="437" customWidth="1"/>
    <col min="10514" max="10514" width="11.21875" style="437" bestFit="1" customWidth="1"/>
    <col min="10515" max="10515" width="11.21875" style="437" customWidth="1"/>
    <col min="10516" max="10518" width="14" style="437" customWidth="1"/>
    <col min="10519" max="10754" width="8.88671875" style="437"/>
    <col min="10755" max="10755" width="3.44140625" style="437" customWidth="1"/>
    <col min="10756" max="10756" width="5" style="437" customWidth="1"/>
    <col min="10757" max="10757" width="6.88671875" style="437" customWidth="1"/>
    <col min="10758" max="10758" width="9.44140625" style="437" customWidth="1"/>
    <col min="10759" max="10759" width="10.77734375" style="437" customWidth="1"/>
    <col min="10760" max="10760" width="11.44140625" style="437" customWidth="1"/>
    <col min="10761" max="10761" width="10.44140625" style="437" customWidth="1"/>
    <col min="10762" max="10762" width="17.44140625" style="437" customWidth="1"/>
    <col min="10763" max="10763" width="13.44140625" style="437" customWidth="1"/>
    <col min="10764" max="10764" width="4.44140625" style="437" customWidth="1"/>
    <col min="10765" max="10769" width="15.109375" style="437" customWidth="1"/>
    <col min="10770" max="10770" width="11.21875" style="437" bestFit="1" customWidth="1"/>
    <col min="10771" max="10771" width="11.21875" style="437" customWidth="1"/>
    <col min="10772" max="10774" width="14" style="437" customWidth="1"/>
    <col min="10775" max="11010" width="8.88671875" style="437"/>
    <col min="11011" max="11011" width="3.44140625" style="437" customWidth="1"/>
    <col min="11012" max="11012" width="5" style="437" customWidth="1"/>
    <col min="11013" max="11013" width="6.88671875" style="437" customWidth="1"/>
    <col min="11014" max="11014" width="9.44140625" style="437" customWidth="1"/>
    <col min="11015" max="11015" width="10.77734375" style="437" customWidth="1"/>
    <col min="11016" max="11016" width="11.44140625" style="437" customWidth="1"/>
    <col min="11017" max="11017" width="10.44140625" style="437" customWidth="1"/>
    <col min="11018" max="11018" width="17.44140625" style="437" customWidth="1"/>
    <col min="11019" max="11019" width="13.44140625" style="437" customWidth="1"/>
    <col min="11020" max="11020" width="4.44140625" style="437" customWidth="1"/>
    <col min="11021" max="11025" width="15.109375" style="437" customWidth="1"/>
    <col min="11026" max="11026" width="11.21875" style="437" bestFit="1" customWidth="1"/>
    <col min="11027" max="11027" width="11.21875" style="437" customWidth="1"/>
    <col min="11028" max="11030" width="14" style="437" customWidth="1"/>
    <col min="11031" max="11266" width="8.88671875" style="437"/>
    <col min="11267" max="11267" width="3.44140625" style="437" customWidth="1"/>
    <col min="11268" max="11268" width="5" style="437" customWidth="1"/>
    <col min="11269" max="11269" width="6.88671875" style="437" customWidth="1"/>
    <col min="11270" max="11270" width="9.44140625" style="437" customWidth="1"/>
    <col min="11271" max="11271" width="10.77734375" style="437" customWidth="1"/>
    <col min="11272" max="11272" width="11.44140625" style="437" customWidth="1"/>
    <col min="11273" max="11273" width="10.44140625" style="437" customWidth="1"/>
    <col min="11274" max="11274" width="17.44140625" style="437" customWidth="1"/>
    <col min="11275" max="11275" width="13.44140625" style="437" customWidth="1"/>
    <col min="11276" max="11276" width="4.44140625" style="437" customWidth="1"/>
    <col min="11277" max="11281" width="15.109375" style="437" customWidth="1"/>
    <col min="11282" max="11282" width="11.21875" style="437" bestFit="1" customWidth="1"/>
    <col min="11283" max="11283" width="11.21875" style="437" customWidth="1"/>
    <col min="11284" max="11286" width="14" style="437" customWidth="1"/>
    <col min="11287" max="11522" width="8.88671875" style="437"/>
    <col min="11523" max="11523" width="3.44140625" style="437" customWidth="1"/>
    <col min="11524" max="11524" width="5" style="437" customWidth="1"/>
    <col min="11525" max="11525" width="6.88671875" style="437" customWidth="1"/>
    <col min="11526" max="11526" width="9.44140625" style="437" customWidth="1"/>
    <col min="11527" max="11527" width="10.77734375" style="437" customWidth="1"/>
    <col min="11528" max="11528" width="11.44140625" style="437" customWidth="1"/>
    <col min="11529" max="11529" width="10.44140625" style="437" customWidth="1"/>
    <col min="11530" max="11530" width="17.44140625" style="437" customWidth="1"/>
    <col min="11531" max="11531" width="13.44140625" style="437" customWidth="1"/>
    <col min="11532" max="11532" width="4.44140625" style="437" customWidth="1"/>
    <col min="11533" max="11537" width="15.109375" style="437" customWidth="1"/>
    <col min="11538" max="11538" width="11.21875" style="437" bestFit="1" customWidth="1"/>
    <col min="11539" max="11539" width="11.21875" style="437" customWidth="1"/>
    <col min="11540" max="11542" width="14" style="437" customWidth="1"/>
    <col min="11543" max="11778" width="8.88671875" style="437"/>
    <col min="11779" max="11779" width="3.44140625" style="437" customWidth="1"/>
    <col min="11780" max="11780" width="5" style="437" customWidth="1"/>
    <col min="11781" max="11781" width="6.88671875" style="437" customWidth="1"/>
    <col min="11782" max="11782" width="9.44140625" style="437" customWidth="1"/>
    <col min="11783" max="11783" width="10.77734375" style="437" customWidth="1"/>
    <col min="11784" max="11784" width="11.44140625" style="437" customWidth="1"/>
    <col min="11785" max="11785" width="10.44140625" style="437" customWidth="1"/>
    <col min="11786" max="11786" width="17.44140625" style="437" customWidth="1"/>
    <col min="11787" max="11787" width="13.44140625" style="437" customWidth="1"/>
    <col min="11788" max="11788" width="4.44140625" style="437" customWidth="1"/>
    <col min="11789" max="11793" width="15.109375" style="437" customWidth="1"/>
    <col min="11794" max="11794" width="11.21875" style="437" bestFit="1" customWidth="1"/>
    <col min="11795" max="11795" width="11.21875" style="437" customWidth="1"/>
    <col min="11796" max="11798" width="14" style="437" customWidth="1"/>
    <col min="11799" max="12034" width="8.88671875" style="437"/>
    <col min="12035" max="12035" width="3.44140625" style="437" customWidth="1"/>
    <col min="12036" max="12036" width="5" style="437" customWidth="1"/>
    <col min="12037" max="12037" width="6.88671875" style="437" customWidth="1"/>
    <col min="12038" max="12038" width="9.44140625" style="437" customWidth="1"/>
    <col min="12039" max="12039" width="10.77734375" style="437" customWidth="1"/>
    <col min="12040" max="12040" width="11.44140625" style="437" customWidth="1"/>
    <col min="12041" max="12041" width="10.44140625" style="437" customWidth="1"/>
    <col min="12042" max="12042" width="17.44140625" style="437" customWidth="1"/>
    <col min="12043" max="12043" width="13.44140625" style="437" customWidth="1"/>
    <col min="12044" max="12044" width="4.44140625" style="437" customWidth="1"/>
    <col min="12045" max="12049" width="15.109375" style="437" customWidth="1"/>
    <col min="12050" max="12050" width="11.21875" style="437" bestFit="1" customWidth="1"/>
    <col min="12051" max="12051" width="11.21875" style="437" customWidth="1"/>
    <col min="12052" max="12054" width="14" style="437" customWidth="1"/>
    <col min="12055" max="12290" width="8.88671875" style="437"/>
    <col min="12291" max="12291" width="3.44140625" style="437" customWidth="1"/>
    <col min="12292" max="12292" width="5" style="437" customWidth="1"/>
    <col min="12293" max="12293" width="6.88671875" style="437" customWidth="1"/>
    <col min="12294" max="12294" width="9.44140625" style="437" customWidth="1"/>
    <col min="12295" max="12295" width="10.77734375" style="437" customWidth="1"/>
    <col min="12296" max="12296" width="11.44140625" style="437" customWidth="1"/>
    <col min="12297" max="12297" width="10.44140625" style="437" customWidth="1"/>
    <col min="12298" max="12298" width="17.44140625" style="437" customWidth="1"/>
    <col min="12299" max="12299" width="13.44140625" style="437" customWidth="1"/>
    <col min="12300" max="12300" width="4.44140625" style="437" customWidth="1"/>
    <col min="12301" max="12305" width="15.109375" style="437" customWidth="1"/>
    <col min="12306" max="12306" width="11.21875" style="437" bestFit="1" customWidth="1"/>
    <col min="12307" max="12307" width="11.21875" style="437" customWidth="1"/>
    <col min="12308" max="12310" width="14" style="437" customWidth="1"/>
    <col min="12311" max="12546" width="8.88671875" style="437"/>
    <col min="12547" max="12547" width="3.44140625" style="437" customWidth="1"/>
    <col min="12548" max="12548" width="5" style="437" customWidth="1"/>
    <col min="12549" max="12549" width="6.88671875" style="437" customWidth="1"/>
    <col min="12550" max="12550" width="9.44140625" style="437" customWidth="1"/>
    <col min="12551" max="12551" width="10.77734375" style="437" customWidth="1"/>
    <col min="12552" max="12552" width="11.44140625" style="437" customWidth="1"/>
    <col min="12553" max="12553" width="10.44140625" style="437" customWidth="1"/>
    <col min="12554" max="12554" width="17.44140625" style="437" customWidth="1"/>
    <col min="12555" max="12555" width="13.44140625" style="437" customWidth="1"/>
    <col min="12556" max="12556" width="4.44140625" style="437" customWidth="1"/>
    <col min="12557" max="12561" width="15.109375" style="437" customWidth="1"/>
    <col min="12562" max="12562" width="11.21875" style="437" bestFit="1" customWidth="1"/>
    <col min="12563" max="12563" width="11.21875" style="437" customWidth="1"/>
    <col min="12564" max="12566" width="14" style="437" customWidth="1"/>
    <col min="12567" max="12802" width="8.88671875" style="437"/>
    <col min="12803" max="12803" width="3.44140625" style="437" customWidth="1"/>
    <col min="12804" max="12804" width="5" style="437" customWidth="1"/>
    <col min="12805" max="12805" width="6.88671875" style="437" customWidth="1"/>
    <col min="12806" max="12806" width="9.44140625" style="437" customWidth="1"/>
    <col min="12807" max="12807" width="10.77734375" style="437" customWidth="1"/>
    <col min="12808" max="12808" width="11.44140625" style="437" customWidth="1"/>
    <col min="12809" max="12809" width="10.44140625" style="437" customWidth="1"/>
    <col min="12810" max="12810" width="17.44140625" style="437" customWidth="1"/>
    <col min="12811" max="12811" width="13.44140625" style="437" customWidth="1"/>
    <col min="12812" max="12812" width="4.44140625" style="437" customWidth="1"/>
    <col min="12813" max="12817" width="15.109375" style="437" customWidth="1"/>
    <col min="12818" max="12818" width="11.21875" style="437" bestFit="1" customWidth="1"/>
    <col min="12819" max="12819" width="11.21875" style="437" customWidth="1"/>
    <col min="12820" max="12822" width="14" style="437" customWidth="1"/>
    <col min="12823" max="13058" width="8.88671875" style="437"/>
    <col min="13059" max="13059" width="3.44140625" style="437" customWidth="1"/>
    <col min="13060" max="13060" width="5" style="437" customWidth="1"/>
    <col min="13061" max="13061" width="6.88671875" style="437" customWidth="1"/>
    <col min="13062" max="13062" width="9.44140625" style="437" customWidth="1"/>
    <col min="13063" max="13063" width="10.77734375" style="437" customWidth="1"/>
    <col min="13064" max="13064" width="11.44140625" style="437" customWidth="1"/>
    <col min="13065" max="13065" width="10.44140625" style="437" customWidth="1"/>
    <col min="13066" max="13066" width="17.44140625" style="437" customWidth="1"/>
    <col min="13067" max="13067" width="13.44140625" style="437" customWidth="1"/>
    <col min="13068" max="13068" width="4.44140625" style="437" customWidth="1"/>
    <col min="13069" max="13073" width="15.109375" style="437" customWidth="1"/>
    <col min="13074" max="13074" width="11.21875" style="437" bestFit="1" customWidth="1"/>
    <col min="13075" max="13075" width="11.21875" style="437" customWidth="1"/>
    <col min="13076" max="13078" width="14" style="437" customWidth="1"/>
    <col min="13079" max="13314" width="8.88671875" style="437"/>
    <col min="13315" max="13315" width="3.44140625" style="437" customWidth="1"/>
    <col min="13316" max="13316" width="5" style="437" customWidth="1"/>
    <col min="13317" max="13317" width="6.88671875" style="437" customWidth="1"/>
    <col min="13318" max="13318" width="9.44140625" style="437" customWidth="1"/>
    <col min="13319" max="13319" width="10.77734375" style="437" customWidth="1"/>
    <col min="13320" max="13320" width="11.44140625" style="437" customWidth="1"/>
    <col min="13321" max="13321" width="10.44140625" style="437" customWidth="1"/>
    <col min="13322" max="13322" width="17.44140625" style="437" customWidth="1"/>
    <col min="13323" max="13323" width="13.44140625" style="437" customWidth="1"/>
    <col min="13324" max="13324" width="4.44140625" style="437" customWidth="1"/>
    <col min="13325" max="13329" width="15.109375" style="437" customWidth="1"/>
    <col min="13330" max="13330" width="11.21875" style="437" bestFit="1" customWidth="1"/>
    <col min="13331" max="13331" width="11.21875" style="437" customWidth="1"/>
    <col min="13332" max="13334" width="14" style="437" customWidth="1"/>
    <col min="13335" max="13570" width="8.88671875" style="437"/>
    <col min="13571" max="13571" width="3.44140625" style="437" customWidth="1"/>
    <col min="13572" max="13572" width="5" style="437" customWidth="1"/>
    <col min="13573" max="13573" width="6.88671875" style="437" customWidth="1"/>
    <col min="13574" max="13574" width="9.44140625" style="437" customWidth="1"/>
    <col min="13575" max="13575" width="10.77734375" style="437" customWidth="1"/>
    <col min="13576" max="13576" width="11.44140625" style="437" customWidth="1"/>
    <col min="13577" max="13577" width="10.44140625" style="437" customWidth="1"/>
    <col min="13578" max="13578" width="17.44140625" style="437" customWidth="1"/>
    <col min="13579" max="13579" width="13.44140625" style="437" customWidth="1"/>
    <col min="13580" max="13580" width="4.44140625" style="437" customWidth="1"/>
    <col min="13581" max="13585" width="15.109375" style="437" customWidth="1"/>
    <col min="13586" max="13586" width="11.21875" style="437" bestFit="1" customWidth="1"/>
    <col min="13587" max="13587" width="11.21875" style="437" customWidth="1"/>
    <col min="13588" max="13590" width="14" style="437" customWidth="1"/>
    <col min="13591" max="13826" width="8.88671875" style="437"/>
    <col min="13827" max="13827" width="3.44140625" style="437" customWidth="1"/>
    <col min="13828" max="13828" width="5" style="437" customWidth="1"/>
    <col min="13829" max="13829" width="6.88671875" style="437" customWidth="1"/>
    <col min="13830" max="13830" width="9.44140625" style="437" customWidth="1"/>
    <col min="13831" max="13831" width="10.77734375" style="437" customWidth="1"/>
    <col min="13832" max="13832" width="11.44140625" style="437" customWidth="1"/>
    <col min="13833" max="13833" width="10.44140625" style="437" customWidth="1"/>
    <col min="13834" max="13834" width="17.44140625" style="437" customWidth="1"/>
    <col min="13835" max="13835" width="13.44140625" style="437" customWidth="1"/>
    <col min="13836" max="13836" width="4.44140625" style="437" customWidth="1"/>
    <col min="13837" max="13841" width="15.109375" style="437" customWidth="1"/>
    <col min="13842" max="13842" width="11.21875" style="437" bestFit="1" customWidth="1"/>
    <col min="13843" max="13843" width="11.21875" style="437" customWidth="1"/>
    <col min="13844" max="13846" width="14" style="437" customWidth="1"/>
    <col min="13847" max="14082" width="8.88671875" style="437"/>
    <col min="14083" max="14083" width="3.44140625" style="437" customWidth="1"/>
    <col min="14084" max="14084" width="5" style="437" customWidth="1"/>
    <col min="14085" max="14085" width="6.88671875" style="437" customWidth="1"/>
    <col min="14086" max="14086" width="9.44140625" style="437" customWidth="1"/>
    <col min="14087" max="14087" width="10.77734375" style="437" customWidth="1"/>
    <col min="14088" max="14088" width="11.44140625" style="437" customWidth="1"/>
    <col min="14089" max="14089" width="10.44140625" style="437" customWidth="1"/>
    <col min="14090" max="14090" width="17.44140625" style="437" customWidth="1"/>
    <col min="14091" max="14091" width="13.44140625" style="437" customWidth="1"/>
    <col min="14092" max="14092" width="4.44140625" style="437" customWidth="1"/>
    <col min="14093" max="14097" width="15.109375" style="437" customWidth="1"/>
    <col min="14098" max="14098" width="11.21875" style="437" bestFit="1" customWidth="1"/>
    <col min="14099" max="14099" width="11.21875" style="437" customWidth="1"/>
    <col min="14100" max="14102" width="14" style="437" customWidth="1"/>
    <col min="14103" max="14338" width="8.88671875" style="437"/>
    <col min="14339" max="14339" width="3.44140625" style="437" customWidth="1"/>
    <col min="14340" max="14340" width="5" style="437" customWidth="1"/>
    <col min="14341" max="14341" width="6.88671875" style="437" customWidth="1"/>
    <col min="14342" max="14342" width="9.44140625" style="437" customWidth="1"/>
    <col min="14343" max="14343" width="10.77734375" style="437" customWidth="1"/>
    <col min="14344" max="14344" width="11.44140625" style="437" customWidth="1"/>
    <col min="14345" max="14345" width="10.44140625" style="437" customWidth="1"/>
    <col min="14346" max="14346" width="17.44140625" style="437" customWidth="1"/>
    <col min="14347" max="14347" width="13.44140625" style="437" customWidth="1"/>
    <col min="14348" max="14348" width="4.44140625" style="437" customWidth="1"/>
    <col min="14349" max="14353" width="15.109375" style="437" customWidth="1"/>
    <col min="14354" max="14354" width="11.21875" style="437" bestFit="1" customWidth="1"/>
    <col min="14355" max="14355" width="11.21875" style="437" customWidth="1"/>
    <col min="14356" max="14358" width="14" style="437" customWidth="1"/>
    <col min="14359" max="14594" width="8.88671875" style="437"/>
    <col min="14595" max="14595" width="3.44140625" style="437" customWidth="1"/>
    <col min="14596" max="14596" width="5" style="437" customWidth="1"/>
    <col min="14597" max="14597" width="6.88671875" style="437" customWidth="1"/>
    <col min="14598" max="14598" width="9.44140625" style="437" customWidth="1"/>
    <col min="14599" max="14599" width="10.77734375" style="437" customWidth="1"/>
    <col min="14600" max="14600" width="11.44140625" style="437" customWidth="1"/>
    <col min="14601" max="14601" width="10.44140625" style="437" customWidth="1"/>
    <col min="14602" max="14602" width="17.44140625" style="437" customWidth="1"/>
    <col min="14603" max="14603" width="13.44140625" style="437" customWidth="1"/>
    <col min="14604" max="14604" width="4.44140625" style="437" customWidth="1"/>
    <col min="14605" max="14609" width="15.109375" style="437" customWidth="1"/>
    <col min="14610" max="14610" width="11.21875" style="437" bestFit="1" customWidth="1"/>
    <col min="14611" max="14611" width="11.21875" style="437" customWidth="1"/>
    <col min="14612" max="14614" width="14" style="437" customWidth="1"/>
    <col min="14615" max="14850" width="8.88671875" style="437"/>
    <col min="14851" max="14851" width="3.44140625" style="437" customWidth="1"/>
    <col min="14852" max="14852" width="5" style="437" customWidth="1"/>
    <col min="14853" max="14853" width="6.88671875" style="437" customWidth="1"/>
    <col min="14854" max="14854" width="9.44140625" style="437" customWidth="1"/>
    <col min="14855" max="14855" width="10.77734375" style="437" customWidth="1"/>
    <col min="14856" max="14856" width="11.44140625" style="437" customWidth="1"/>
    <col min="14857" max="14857" width="10.44140625" style="437" customWidth="1"/>
    <col min="14858" max="14858" width="17.44140625" style="437" customWidth="1"/>
    <col min="14859" max="14859" width="13.44140625" style="437" customWidth="1"/>
    <col min="14860" max="14860" width="4.44140625" style="437" customWidth="1"/>
    <col min="14861" max="14865" width="15.109375" style="437" customWidth="1"/>
    <col min="14866" max="14866" width="11.21875" style="437" bestFit="1" customWidth="1"/>
    <col min="14867" max="14867" width="11.21875" style="437" customWidth="1"/>
    <col min="14868" max="14870" width="14" style="437" customWidth="1"/>
    <col min="14871" max="15106" width="8.88671875" style="437"/>
    <col min="15107" max="15107" width="3.44140625" style="437" customWidth="1"/>
    <col min="15108" max="15108" width="5" style="437" customWidth="1"/>
    <col min="15109" max="15109" width="6.88671875" style="437" customWidth="1"/>
    <col min="15110" max="15110" width="9.44140625" style="437" customWidth="1"/>
    <col min="15111" max="15111" width="10.77734375" style="437" customWidth="1"/>
    <col min="15112" max="15112" width="11.44140625" style="437" customWidth="1"/>
    <col min="15113" max="15113" width="10.44140625" style="437" customWidth="1"/>
    <col min="15114" max="15114" width="17.44140625" style="437" customWidth="1"/>
    <col min="15115" max="15115" width="13.44140625" style="437" customWidth="1"/>
    <col min="15116" max="15116" width="4.44140625" style="437" customWidth="1"/>
    <col min="15117" max="15121" width="15.109375" style="437" customWidth="1"/>
    <col min="15122" max="15122" width="11.21875" style="437" bestFit="1" customWidth="1"/>
    <col min="15123" max="15123" width="11.21875" style="437" customWidth="1"/>
    <col min="15124" max="15126" width="14" style="437" customWidth="1"/>
    <col min="15127" max="15362" width="8.88671875" style="437"/>
    <col min="15363" max="15363" width="3.44140625" style="437" customWidth="1"/>
    <col min="15364" max="15364" width="5" style="437" customWidth="1"/>
    <col min="15365" max="15365" width="6.88671875" style="437" customWidth="1"/>
    <col min="15366" max="15366" width="9.44140625" style="437" customWidth="1"/>
    <col min="15367" max="15367" width="10.77734375" style="437" customWidth="1"/>
    <col min="15368" max="15368" width="11.44140625" style="437" customWidth="1"/>
    <col min="15369" max="15369" width="10.44140625" style="437" customWidth="1"/>
    <col min="15370" max="15370" width="17.44140625" style="437" customWidth="1"/>
    <col min="15371" max="15371" width="13.44140625" style="437" customWidth="1"/>
    <col min="15372" max="15372" width="4.44140625" style="437" customWidth="1"/>
    <col min="15373" max="15377" width="15.109375" style="437" customWidth="1"/>
    <col min="15378" max="15378" width="11.21875" style="437" bestFit="1" customWidth="1"/>
    <col min="15379" max="15379" width="11.21875" style="437" customWidth="1"/>
    <col min="15380" max="15382" width="14" style="437" customWidth="1"/>
    <col min="15383" max="15618" width="8.88671875" style="437"/>
    <col min="15619" max="15619" width="3.44140625" style="437" customWidth="1"/>
    <col min="15620" max="15620" width="5" style="437" customWidth="1"/>
    <col min="15621" max="15621" width="6.88671875" style="437" customWidth="1"/>
    <col min="15622" max="15622" width="9.44140625" style="437" customWidth="1"/>
    <col min="15623" max="15623" width="10.77734375" style="437" customWidth="1"/>
    <col min="15624" max="15624" width="11.44140625" style="437" customWidth="1"/>
    <col min="15625" max="15625" width="10.44140625" style="437" customWidth="1"/>
    <col min="15626" max="15626" width="17.44140625" style="437" customWidth="1"/>
    <col min="15627" max="15627" width="13.44140625" style="437" customWidth="1"/>
    <col min="15628" max="15628" width="4.44140625" style="437" customWidth="1"/>
    <col min="15629" max="15633" width="15.109375" style="437" customWidth="1"/>
    <col min="15634" max="15634" width="11.21875" style="437" bestFit="1" customWidth="1"/>
    <col min="15635" max="15635" width="11.21875" style="437" customWidth="1"/>
    <col min="15636" max="15638" width="14" style="437" customWidth="1"/>
    <col min="15639" max="15874" width="8.88671875" style="437"/>
    <col min="15875" max="15875" width="3.44140625" style="437" customWidth="1"/>
    <col min="15876" max="15876" width="5" style="437" customWidth="1"/>
    <col min="15877" max="15877" width="6.88671875" style="437" customWidth="1"/>
    <col min="15878" max="15878" width="9.44140625" style="437" customWidth="1"/>
    <col min="15879" max="15879" width="10.77734375" style="437" customWidth="1"/>
    <col min="15880" max="15880" width="11.44140625" style="437" customWidth="1"/>
    <col min="15881" max="15881" width="10.44140625" style="437" customWidth="1"/>
    <col min="15882" max="15882" width="17.44140625" style="437" customWidth="1"/>
    <col min="15883" max="15883" width="13.44140625" style="437" customWidth="1"/>
    <col min="15884" max="15884" width="4.44140625" style="437" customWidth="1"/>
    <col min="15885" max="15889" width="15.109375" style="437" customWidth="1"/>
    <col min="15890" max="15890" width="11.21875" style="437" bestFit="1" customWidth="1"/>
    <col min="15891" max="15891" width="11.21875" style="437" customWidth="1"/>
    <col min="15892" max="15894" width="14" style="437" customWidth="1"/>
    <col min="15895" max="16130" width="8.88671875" style="437"/>
    <col min="16131" max="16131" width="3.44140625" style="437" customWidth="1"/>
    <col min="16132" max="16132" width="5" style="437" customWidth="1"/>
    <col min="16133" max="16133" width="6.88671875" style="437" customWidth="1"/>
    <col min="16134" max="16134" width="9.44140625" style="437" customWidth="1"/>
    <col min="16135" max="16135" width="10.77734375" style="437" customWidth="1"/>
    <col min="16136" max="16136" width="11.44140625" style="437" customWidth="1"/>
    <col min="16137" max="16137" width="10.44140625" style="437" customWidth="1"/>
    <col min="16138" max="16138" width="17.44140625" style="437" customWidth="1"/>
    <col min="16139" max="16139" width="13.44140625" style="437" customWidth="1"/>
    <col min="16140" max="16140" width="4.44140625" style="437" customWidth="1"/>
    <col min="16141" max="16145" width="15.109375" style="437" customWidth="1"/>
    <col min="16146" max="16146" width="11.21875" style="437" bestFit="1" customWidth="1"/>
    <col min="16147" max="16147" width="11.21875" style="437" customWidth="1"/>
    <col min="16148" max="16150" width="14" style="437" customWidth="1"/>
    <col min="16151" max="16384" width="8.88671875" style="437"/>
  </cols>
  <sheetData>
    <row r="1" spans="1:17" ht="20.55" customHeight="1">
      <c r="B1" s="774" t="s">
        <v>758</v>
      </c>
      <c r="C1" s="774"/>
      <c r="D1" s="774"/>
      <c r="E1" s="774"/>
      <c r="F1" s="774"/>
      <c r="G1" s="774"/>
      <c r="H1" s="774"/>
      <c r="I1" s="774"/>
      <c r="J1" s="774"/>
    </row>
    <row r="2" spans="1:17" ht="14.25" customHeight="1">
      <c r="A2" s="438"/>
      <c r="B2" s="439"/>
      <c r="C2" s="438"/>
      <c r="D2" s="440"/>
      <c r="E2" s="440"/>
      <c r="F2" s="440"/>
      <c r="G2" s="440"/>
      <c r="H2" s="440"/>
      <c r="I2" s="440"/>
      <c r="J2" s="441" t="s">
        <v>730</v>
      </c>
      <c r="K2" s="442"/>
      <c r="L2" s="443"/>
      <c r="Q2" s="444" t="s">
        <v>189</v>
      </c>
    </row>
    <row r="3" spans="1:17" ht="14.4">
      <c r="A3" s="438"/>
      <c r="B3" s="438"/>
      <c r="C3" s="438"/>
      <c r="D3" s="438"/>
      <c r="E3" s="438"/>
      <c r="F3" s="438"/>
      <c r="G3" s="438"/>
      <c r="H3" s="438"/>
      <c r="I3" s="438"/>
      <c r="J3" s="445" t="s">
        <v>591</v>
      </c>
      <c r="K3" s="438"/>
      <c r="M3" s="446" t="s">
        <v>311</v>
      </c>
    </row>
    <row r="4" spans="1:17">
      <c r="A4" s="438"/>
      <c r="B4" s="438"/>
      <c r="C4" s="438"/>
      <c r="D4" s="438"/>
      <c r="E4" s="438"/>
      <c r="F4" s="438"/>
      <c r="G4" s="438"/>
      <c r="H4" s="438"/>
      <c r="I4" s="438"/>
      <c r="J4" s="438"/>
      <c r="K4" s="441"/>
      <c r="L4" s="447"/>
      <c r="M4" s="448" t="s">
        <v>648</v>
      </c>
      <c r="N4" s="449"/>
      <c r="O4" s="449"/>
      <c r="P4" s="450"/>
    </row>
    <row r="5" spans="1:17" ht="13.8" thickBot="1">
      <c r="A5" s="438"/>
      <c r="B5" s="451" t="s">
        <v>898</v>
      </c>
      <c r="C5" s="451"/>
      <c r="D5" s="451"/>
      <c r="E5" s="451"/>
      <c r="F5" s="440"/>
      <c r="G5" s="440"/>
      <c r="H5" s="440"/>
      <c r="I5" s="775" t="s">
        <v>231</v>
      </c>
      <c r="J5" s="775"/>
      <c r="K5" s="441"/>
      <c r="L5" s="447"/>
      <c r="M5" s="452" t="s">
        <v>696</v>
      </c>
      <c r="P5" s="453"/>
    </row>
    <row r="6" spans="1:17" ht="13.8" thickBot="1">
      <c r="A6" s="438"/>
      <c r="B6" s="776" t="s">
        <v>899</v>
      </c>
      <c r="C6" s="776"/>
      <c r="D6" s="776"/>
      <c r="E6" s="776"/>
      <c r="F6" s="440"/>
      <c r="G6" s="440"/>
      <c r="H6" s="440"/>
      <c r="I6" s="440"/>
      <c r="J6" s="440"/>
      <c r="K6" s="440"/>
      <c r="L6" s="454"/>
      <c r="M6" s="698" t="s">
        <v>247</v>
      </c>
      <c r="N6" s="695" t="s">
        <v>243</v>
      </c>
      <c r="O6" s="697" t="s">
        <v>244</v>
      </c>
      <c r="P6" s="453"/>
    </row>
    <row r="7" spans="1:17" ht="13.8" thickBot="1">
      <c r="A7" s="438"/>
      <c r="B7" s="777" t="s">
        <v>900</v>
      </c>
      <c r="C7" s="777"/>
      <c r="D7" s="777"/>
      <c r="E7" s="777"/>
      <c r="F7" s="440"/>
      <c r="G7" s="440"/>
      <c r="H7" s="440"/>
      <c r="I7" s="440"/>
      <c r="J7" s="455" t="s">
        <v>242</v>
      </c>
      <c r="K7" s="440"/>
      <c r="L7" s="454"/>
      <c r="M7" s="699"/>
      <c r="N7" s="696" t="str">
        <f>IF(M7="","",IF(M7&lt;897900,ROUNDDOWN(M7/89.79%,0),ROUNDDOWN((M7-102100)/79.58%,0)))</f>
        <v/>
      </c>
      <c r="O7" s="696" t="str">
        <f>IF(M7="","",N7-M7)</f>
        <v/>
      </c>
      <c r="P7" s="453"/>
    </row>
    <row r="8" spans="1:17" ht="21" customHeight="1">
      <c r="A8" s="438"/>
      <c r="B8" s="778" t="s">
        <v>241</v>
      </c>
      <c r="C8" s="778"/>
      <c r="D8" s="778"/>
      <c r="E8" s="778"/>
      <c r="F8" s="778"/>
      <c r="G8" s="778"/>
      <c r="H8" s="778"/>
      <c r="I8" s="778"/>
      <c r="J8" s="779"/>
      <c r="K8" s="456"/>
      <c r="L8" s="457"/>
      <c r="M8" s="458"/>
      <c r="O8" s="459"/>
      <c r="P8" s="453"/>
      <c r="Q8" s="460"/>
    </row>
    <row r="9" spans="1:17" ht="14.25" customHeight="1" thickBot="1">
      <c r="A9" s="438"/>
      <c r="B9" s="456"/>
      <c r="C9" s="456"/>
      <c r="D9" s="456"/>
      <c r="E9" s="456"/>
      <c r="F9" s="440"/>
      <c r="G9" s="440"/>
      <c r="H9" s="440"/>
      <c r="I9" s="440"/>
      <c r="J9" s="780"/>
      <c r="K9" s="440"/>
      <c r="L9" s="454"/>
      <c r="M9" s="452" t="s">
        <v>706</v>
      </c>
      <c r="P9" s="453"/>
    </row>
    <row r="10" spans="1:17" ht="13.5" customHeight="1" thickBot="1">
      <c r="A10" s="438"/>
      <c r="B10" s="782" t="s">
        <v>901</v>
      </c>
      <c r="C10" s="783"/>
      <c r="D10" s="783"/>
      <c r="E10" s="783"/>
      <c r="F10" s="783"/>
      <c r="G10" s="783"/>
      <c r="H10" s="783"/>
      <c r="I10" s="783"/>
      <c r="J10" s="780"/>
      <c r="K10" s="461"/>
      <c r="L10" s="462"/>
      <c r="M10" s="695" t="s">
        <v>243</v>
      </c>
      <c r="N10" s="698" t="s">
        <v>247</v>
      </c>
      <c r="O10" s="697" t="s">
        <v>244</v>
      </c>
      <c r="P10" s="453"/>
    </row>
    <row r="11" spans="1:17" ht="13.5" customHeight="1" thickBot="1">
      <c r="A11" s="438"/>
      <c r="B11" s="783"/>
      <c r="C11" s="783"/>
      <c r="D11" s="783"/>
      <c r="E11" s="783"/>
      <c r="F11" s="783"/>
      <c r="G11" s="783"/>
      <c r="H11" s="783"/>
      <c r="I11" s="783"/>
      <c r="J11" s="780"/>
      <c r="K11" s="461"/>
      <c r="L11" s="462"/>
      <c r="M11" s="694"/>
      <c r="N11" s="696" t="str">
        <f>IF(M11="","",IF(M11&lt;1000000,ROUNDUP(M11*89.79%,0),ROUNDUP(M11*79.58%+102100,0)))</f>
        <v/>
      </c>
      <c r="O11" s="696" t="str">
        <f>IF(M11="","",M11-N11)</f>
        <v/>
      </c>
      <c r="P11" s="463"/>
    </row>
    <row r="12" spans="1:17" ht="13.5" customHeight="1">
      <c r="A12" s="438"/>
      <c r="B12" s="461"/>
      <c r="C12" s="461"/>
      <c r="D12" s="461"/>
      <c r="E12" s="461"/>
      <c r="F12" s="461"/>
      <c r="G12" s="461"/>
      <c r="H12" s="461"/>
      <c r="I12" s="461"/>
      <c r="J12" s="781"/>
      <c r="K12" s="461"/>
      <c r="L12" s="462"/>
    </row>
    <row r="13" spans="1:17" ht="13.8" thickBot="1">
      <c r="A13" s="438"/>
      <c r="B13" s="773" t="s">
        <v>188</v>
      </c>
      <c r="C13" s="773"/>
      <c r="D13" s="773"/>
      <c r="E13" s="773"/>
      <c r="F13" s="773"/>
      <c r="G13" s="773"/>
      <c r="H13" s="773"/>
      <c r="I13" s="773"/>
      <c r="J13" s="773"/>
      <c r="K13" s="442"/>
      <c r="L13" s="443"/>
      <c r="M13" s="464" t="s">
        <v>312</v>
      </c>
      <c r="N13" s="460"/>
      <c r="O13" s="460"/>
    </row>
    <row r="14" spans="1:17" ht="13.8" thickBot="1">
      <c r="A14" s="438"/>
      <c r="B14" s="784" t="s">
        <v>592</v>
      </c>
      <c r="C14" s="784"/>
      <c r="D14" s="784"/>
      <c r="E14" s="785"/>
      <c r="F14" s="785"/>
      <c r="G14" s="785"/>
      <c r="H14" s="785"/>
      <c r="I14" s="785"/>
      <c r="J14" s="440"/>
      <c r="K14" s="440"/>
      <c r="L14" s="454"/>
      <c r="M14" s="695" t="s">
        <v>243</v>
      </c>
      <c r="N14" s="460"/>
      <c r="O14" s="460"/>
    </row>
    <row r="15" spans="1:17" ht="13.8" thickBot="1">
      <c r="A15" s="438"/>
      <c r="B15" s="784" t="s">
        <v>593</v>
      </c>
      <c r="C15" s="784"/>
      <c r="D15" s="784"/>
      <c r="E15" s="786" t="s">
        <v>594</v>
      </c>
      <c r="F15" s="786"/>
      <c r="G15" s="786"/>
      <c r="H15" s="786"/>
      <c r="I15" s="440"/>
      <c r="J15" s="440"/>
      <c r="K15" s="440"/>
      <c r="L15" s="454"/>
      <c r="M15" s="694"/>
    </row>
    <row r="16" spans="1:17">
      <c r="A16" s="438"/>
      <c r="B16" s="784" t="s">
        <v>595</v>
      </c>
      <c r="C16" s="784"/>
      <c r="D16" s="784"/>
      <c r="E16" s="786" t="s">
        <v>313</v>
      </c>
      <c r="F16" s="786"/>
      <c r="G16" s="786"/>
      <c r="H16" s="786"/>
      <c r="I16" s="440"/>
      <c r="J16" s="440"/>
      <c r="K16" s="440"/>
      <c r="L16" s="454"/>
    </row>
    <row r="17" spans="1:19" ht="14.25" customHeight="1" thickBot="1">
      <c r="A17" s="438"/>
      <c r="B17" s="784" t="s">
        <v>596</v>
      </c>
      <c r="C17" s="784"/>
      <c r="D17" s="784"/>
      <c r="E17" s="786"/>
      <c r="F17" s="786"/>
      <c r="G17" s="786"/>
      <c r="H17" s="786"/>
      <c r="I17" s="786"/>
      <c r="J17" s="786"/>
      <c r="K17" s="440"/>
      <c r="L17" s="454"/>
      <c r="M17" s="437" t="s">
        <v>246</v>
      </c>
    </row>
    <row r="18" spans="1:19" ht="13.95" customHeight="1" thickBot="1">
      <c r="A18" s="438"/>
      <c r="B18" s="784" t="s">
        <v>597</v>
      </c>
      <c r="C18" s="788"/>
      <c r="D18" s="788"/>
      <c r="E18" s="786"/>
      <c r="F18" s="786"/>
      <c r="G18" s="786"/>
      <c r="H18" s="789" t="s">
        <v>759</v>
      </c>
      <c r="I18" s="789"/>
      <c r="J18" s="789"/>
      <c r="K18" s="465"/>
      <c r="L18" s="466"/>
      <c r="M18" s="693"/>
      <c r="N18" s="437" t="s">
        <v>314</v>
      </c>
    </row>
    <row r="19" spans="1:19">
      <c r="A19" s="438"/>
      <c r="B19" s="775" t="s">
        <v>598</v>
      </c>
      <c r="C19" s="775"/>
      <c r="D19" s="775"/>
      <c r="E19" s="775"/>
      <c r="F19" s="775"/>
      <c r="G19" s="786"/>
      <c r="H19" s="786"/>
      <c r="I19" s="786"/>
      <c r="J19" s="440"/>
      <c r="K19" s="440"/>
      <c r="L19" s="454"/>
      <c r="N19" s="437" t="s">
        <v>249</v>
      </c>
    </row>
    <row r="20" spans="1:19">
      <c r="A20" s="438"/>
      <c r="B20" s="440"/>
      <c r="C20" s="440"/>
      <c r="D20" s="438"/>
      <c r="E20" s="440"/>
      <c r="F20" s="440"/>
      <c r="G20" s="467"/>
      <c r="H20" s="438"/>
      <c r="I20" s="440"/>
      <c r="J20" s="440"/>
      <c r="K20" s="440"/>
      <c r="L20" s="454"/>
    </row>
    <row r="21" spans="1:19" ht="13.8" thickBot="1">
      <c r="A21" s="438"/>
      <c r="B21" s="788" t="s">
        <v>599</v>
      </c>
      <c r="C21" s="788"/>
      <c r="D21" s="788"/>
      <c r="E21" s="787" t="s">
        <v>902</v>
      </c>
      <c r="F21" s="787"/>
      <c r="G21" s="787"/>
      <c r="H21" s="791"/>
      <c r="I21" s="791"/>
      <c r="J21" s="791"/>
      <c r="K21" s="440"/>
      <c r="L21" s="454"/>
      <c r="M21" s="468" t="s">
        <v>245</v>
      </c>
    </row>
    <row r="22" spans="1:19" ht="13.8" thickBot="1">
      <c r="A22" s="438"/>
      <c r="B22" s="784" t="s">
        <v>600</v>
      </c>
      <c r="C22" s="784"/>
      <c r="D22" s="784"/>
      <c r="E22" s="792" t="s">
        <v>903</v>
      </c>
      <c r="F22" s="792"/>
      <c r="G22" s="440"/>
      <c r="H22" s="440"/>
      <c r="I22" s="440"/>
      <c r="J22" s="440"/>
      <c r="K22" s="440"/>
      <c r="L22" s="454"/>
      <c r="M22" s="469" t="s">
        <v>258</v>
      </c>
      <c r="N22" s="551" t="s">
        <v>315</v>
      </c>
      <c r="O22" s="692" t="s">
        <v>1106</v>
      </c>
    </row>
    <row r="23" spans="1:19" ht="13.8" thickBot="1">
      <c r="A23" s="438"/>
      <c r="B23" s="440"/>
      <c r="C23" s="440"/>
      <c r="D23" s="440"/>
      <c r="E23" s="440"/>
      <c r="F23" s="440"/>
      <c r="G23" s="440"/>
      <c r="H23" s="440"/>
      <c r="I23" s="440"/>
      <c r="J23" s="440"/>
      <c r="K23" s="440"/>
      <c r="L23" s="454"/>
      <c r="M23" s="470" t="s">
        <v>1105</v>
      </c>
      <c r="N23" s="471" t="s">
        <v>250</v>
      </c>
      <c r="O23" s="689" t="s">
        <v>1104</v>
      </c>
    </row>
    <row r="24" spans="1:19" ht="13.8" thickBot="1">
      <c r="A24" s="438"/>
      <c r="B24" s="440"/>
      <c r="C24" s="787" t="s">
        <v>148</v>
      </c>
      <c r="D24" s="787"/>
      <c r="E24" s="787"/>
      <c r="F24" s="440"/>
      <c r="G24" s="440"/>
      <c r="H24" s="440"/>
      <c r="I24" s="440"/>
      <c r="J24" s="440"/>
      <c r="K24" s="440"/>
      <c r="L24" s="454"/>
      <c r="M24" s="691">
        <v>0</v>
      </c>
      <c r="N24" s="690" t="s">
        <v>316</v>
      </c>
      <c r="O24" s="689" t="s">
        <v>1103</v>
      </c>
      <c r="R24" s="459"/>
      <c r="S24" s="459"/>
    </row>
    <row r="25" spans="1:19" ht="13.8" thickBot="1">
      <c r="A25" s="438"/>
      <c r="B25" s="473"/>
      <c r="C25" s="440"/>
      <c r="D25" s="440" t="s">
        <v>248</v>
      </c>
      <c r="E25" s="440"/>
      <c r="F25" s="474"/>
      <c r="G25" s="793" t="str">
        <f>IF(AND(M15="",N7="",M11=""),"",IF(OR(E22="1.個人契約",E22="3.その他(任意団体等）"),IF(M7="",M11,N7),M15))</f>
        <v/>
      </c>
      <c r="H25" s="793"/>
      <c r="I25" s="474" t="s">
        <v>904</v>
      </c>
      <c r="J25" s="553" t="str">
        <f>IF(G25="","               円)",TEXT(G25-G26,"###,###")&amp;"円）")</f>
        <v xml:space="preserve">               円)</v>
      </c>
      <c r="K25" s="473"/>
      <c r="L25" s="475"/>
      <c r="M25" s="470">
        <v>1</v>
      </c>
      <c r="N25" s="471" t="s">
        <v>316</v>
      </c>
      <c r="O25" s="472" t="s">
        <v>317</v>
      </c>
    </row>
    <row r="26" spans="1:19" ht="13.8" thickBot="1">
      <c r="A26" s="438"/>
      <c r="B26" s="473"/>
      <c r="C26" s="473"/>
      <c r="D26" s="438"/>
      <c r="E26" s="476"/>
      <c r="F26" s="477" t="s">
        <v>365</v>
      </c>
      <c r="G26" s="794" t="str">
        <f>IF(G25="","",ROUNDDOWN(G25/1.1*0.1,0))</f>
        <v/>
      </c>
      <c r="H26" s="794"/>
      <c r="I26" s="477" t="s">
        <v>905</v>
      </c>
      <c r="J26" s="473"/>
      <c r="K26" s="473"/>
      <c r="L26" s="475"/>
      <c r="M26" s="470">
        <v>10000</v>
      </c>
      <c r="N26" s="471" t="s">
        <v>250</v>
      </c>
      <c r="O26" s="472" t="s">
        <v>640</v>
      </c>
    </row>
    <row r="27" spans="1:19" ht="13.8" thickBot="1">
      <c r="A27" s="438"/>
      <c r="B27" s="473"/>
      <c r="C27" s="473"/>
      <c r="D27" s="438"/>
      <c r="E27" s="476"/>
      <c r="F27" s="477" t="s">
        <v>318</v>
      </c>
      <c r="G27" s="794" t="str">
        <f>IF(G25="","",IF(OR(E22="1.個人契約",E22="3.その他(任意団体等）"),IF(M7="",O11,O7),""))</f>
        <v/>
      </c>
      <c r="H27" s="794"/>
      <c r="I27" s="477" t="s">
        <v>697</v>
      </c>
      <c r="J27" s="473"/>
      <c r="K27" s="473"/>
      <c r="L27" s="475"/>
      <c r="M27" s="470">
        <v>1000000</v>
      </c>
      <c r="N27" s="471" t="s">
        <v>250</v>
      </c>
      <c r="O27" s="472" t="s">
        <v>641</v>
      </c>
    </row>
    <row r="28" spans="1:19" ht="13.8" thickBot="1">
      <c r="A28" s="438"/>
      <c r="B28" s="473"/>
      <c r="C28" s="473"/>
      <c r="D28" s="473" t="s">
        <v>319</v>
      </c>
      <c r="E28" s="473"/>
      <c r="F28" s="794" t="str">
        <f>IF(G27="",G25,G25-G27)</f>
        <v/>
      </c>
      <c r="G28" s="794"/>
      <c r="H28" s="794"/>
      <c r="I28" s="474" t="s">
        <v>149</v>
      </c>
      <c r="J28" s="473"/>
      <c r="K28" s="473"/>
      <c r="L28" s="475"/>
      <c r="M28" s="470">
        <v>1000001</v>
      </c>
      <c r="N28" s="471" t="s">
        <v>251</v>
      </c>
      <c r="O28" s="472" t="s">
        <v>642</v>
      </c>
    </row>
    <row r="29" spans="1:19" ht="13.8" thickBot="1">
      <c r="A29" s="438"/>
      <c r="B29" s="440"/>
      <c r="C29" s="440"/>
      <c r="D29" s="440"/>
      <c r="E29" s="441"/>
      <c r="F29" s="440"/>
      <c r="G29" s="440"/>
      <c r="H29" s="440"/>
      <c r="I29" s="440"/>
      <c r="J29" s="440"/>
      <c r="K29" s="440"/>
      <c r="L29" s="454"/>
      <c r="M29" s="470">
        <v>2000000</v>
      </c>
      <c r="N29" s="471" t="s">
        <v>251</v>
      </c>
      <c r="O29" s="472" t="s">
        <v>643</v>
      </c>
    </row>
    <row r="30" spans="1:19" ht="13.8" thickBot="1">
      <c r="A30" s="438"/>
      <c r="B30" s="479"/>
      <c r="C30" s="479"/>
      <c r="D30" s="787" t="s">
        <v>429</v>
      </c>
      <c r="E30" s="787"/>
      <c r="F30" s="786"/>
      <c r="G30" s="786"/>
      <c r="H30" s="440" t="s">
        <v>707</v>
      </c>
      <c r="I30" s="440"/>
      <c r="J30" s="440"/>
      <c r="K30" s="479"/>
      <c r="L30" s="480"/>
      <c r="M30" s="470">
        <v>2000001</v>
      </c>
      <c r="N30" s="478" t="s">
        <v>252</v>
      </c>
      <c r="O30" s="472" t="s">
        <v>644</v>
      </c>
    </row>
    <row r="31" spans="1:19" ht="13.8" thickBot="1">
      <c r="A31" s="438"/>
      <c r="B31" s="473"/>
      <c r="C31" s="473"/>
      <c r="D31" s="479"/>
      <c r="E31" s="438"/>
      <c r="F31" s="438"/>
      <c r="G31" s="438"/>
      <c r="H31" s="479"/>
      <c r="I31" s="479"/>
      <c r="J31" s="479"/>
      <c r="K31" s="473"/>
      <c r="L31" s="475"/>
      <c r="M31" s="470">
        <v>3000000</v>
      </c>
      <c r="N31" s="478" t="s">
        <v>252</v>
      </c>
      <c r="O31" s="472" t="s">
        <v>645</v>
      </c>
    </row>
    <row r="32" spans="1:19" ht="13.8" thickBot="1">
      <c r="A32" s="438"/>
      <c r="B32" s="440"/>
      <c r="C32" s="440"/>
      <c r="D32" s="787" t="s">
        <v>364</v>
      </c>
      <c r="E32" s="787"/>
      <c r="F32" s="786"/>
      <c r="G32" s="786"/>
      <c r="H32" s="440" t="s">
        <v>707</v>
      </c>
      <c r="I32" s="440"/>
      <c r="J32" s="440"/>
      <c r="K32" s="440"/>
      <c r="L32" s="454"/>
      <c r="M32" s="470">
        <v>3000001</v>
      </c>
      <c r="N32" s="478" t="s">
        <v>253</v>
      </c>
      <c r="O32" s="472" t="s">
        <v>646</v>
      </c>
    </row>
    <row r="33" spans="1:20" ht="13.8" thickBot="1">
      <c r="A33" s="438"/>
      <c r="B33" s="479"/>
      <c r="C33" s="479"/>
      <c r="D33" s="479"/>
      <c r="E33" s="479"/>
      <c r="F33" s="479"/>
      <c r="G33" s="479"/>
      <c r="H33" s="479"/>
      <c r="I33" s="479"/>
      <c r="J33" s="440"/>
      <c r="K33" s="479"/>
      <c r="L33" s="480"/>
      <c r="M33" s="470">
        <v>5000000</v>
      </c>
      <c r="N33" s="478" t="s">
        <v>253</v>
      </c>
      <c r="O33" s="472" t="s">
        <v>647</v>
      </c>
    </row>
    <row r="34" spans="1:20" ht="13.5" customHeight="1">
      <c r="A34" s="438"/>
      <c r="B34" s="440"/>
      <c r="C34" s="440"/>
      <c r="D34" s="479" t="s">
        <v>649</v>
      </c>
      <c r="E34" s="481"/>
      <c r="F34" s="481"/>
      <c r="G34" s="481"/>
      <c r="H34" s="481"/>
      <c r="I34" s="481"/>
      <c r="J34" s="440"/>
      <c r="K34" s="440"/>
      <c r="L34" s="454"/>
      <c r="M34" s="437" t="s">
        <v>428</v>
      </c>
    </row>
    <row r="35" spans="1:20" ht="13.5" customHeight="1">
      <c r="A35" s="438"/>
      <c r="B35" s="440"/>
      <c r="C35" s="440"/>
      <c r="D35" s="790" t="s">
        <v>320</v>
      </c>
      <c r="E35" s="790"/>
      <c r="F35" s="790"/>
      <c r="G35" s="790"/>
      <c r="H35" s="790"/>
      <c r="I35" s="790"/>
      <c r="J35" s="479"/>
      <c r="K35" s="479"/>
      <c r="L35" s="480"/>
      <c r="M35" s="688" t="s">
        <v>1102</v>
      </c>
      <c r="N35" s="687"/>
      <c r="O35" s="687"/>
      <c r="P35" s="687"/>
    </row>
    <row r="36" spans="1:20">
      <c r="A36" s="438"/>
      <c r="B36" s="440"/>
      <c r="C36" s="440"/>
      <c r="D36" s="790"/>
      <c r="E36" s="790"/>
      <c r="F36" s="790"/>
      <c r="G36" s="790"/>
      <c r="H36" s="790"/>
      <c r="I36" s="790"/>
      <c r="J36" s="440"/>
      <c r="K36" s="440"/>
      <c r="L36" s="454"/>
      <c r="M36" s="688" t="s">
        <v>1101</v>
      </c>
      <c r="N36" s="687"/>
      <c r="O36" s="687"/>
      <c r="P36" s="687"/>
    </row>
    <row r="37" spans="1:20">
      <c r="A37" s="438"/>
      <c r="B37" s="440"/>
      <c r="C37" s="440"/>
      <c r="D37" s="479"/>
      <c r="E37" s="479"/>
      <c r="F37" s="479"/>
      <c r="G37" s="479"/>
      <c r="H37" s="479"/>
      <c r="I37" s="479"/>
      <c r="J37" s="438"/>
      <c r="K37" s="440"/>
      <c r="L37" s="454"/>
      <c r="M37" s="468" t="s">
        <v>760</v>
      </c>
    </row>
    <row r="38" spans="1:20" ht="14.4">
      <c r="A38" s="438"/>
      <c r="B38" s="440"/>
      <c r="C38" s="440"/>
      <c r="D38" s="787" t="s">
        <v>363</v>
      </c>
      <c r="E38" s="787"/>
      <c r="F38" s="440"/>
      <c r="G38" s="440"/>
      <c r="H38" s="440"/>
      <c r="I38" s="440"/>
      <c r="J38" s="440"/>
      <c r="K38" s="440"/>
      <c r="L38" s="454"/>
      <c r="M38" s="468" t="s">
        <v>761</v>
      </c>
      <c r="N38" s="482"/>
      <c r="O38" s="482"/>
      <c r="T38" s="460"/>
    </row>
    <row r="39" spans="1:20" ht="14.4">
      <c r="A39" s="438"/>
      <c r="B39" s="440"/>
      <c r="C39" s="440"/>
      <c r="D39" s="440"/>
      <c r="E39" s="795" t="str">
        <f>F28</f>
        <v/>
      </c>
      <c r="F39" s="796"/>
      <c r="G39" s="796"/>
      <c r="H39" s="484" t="s">
        <v>362</v>
      </c>
      <c r="I39" s="484"/>
      <c r="J39" s="484"/>
      <c r="K39" s="440"/>
      <c r="L39" s="454"/>
      <c r="M39" s="468" t="s">
        <v>440</v>
      </c>
      <c r="P39" s="482"/>
    </row>
    <row r="40" spans="1:20" ht="14.4">
      <c r="A40" s="438"/>
      <c r="B40" s="440"/>
      <c r="C40" s="440"/>
      <c r="D40" s="479"/>
      <c r="E40" s="479"/>
      <c r="F40" s="440"/>
      <c r="G40" s="440"/>
      <c r="H40" s="440"/>
      <c r="I40" s="440"/>
      <c r="J40" s="440"/>
      <c r="K40" s="440"/>
      <c r="L40" s="454"/>
      <c r="M40" s="468" t="s">
        <v>762</v>
      </c>
      <c r="Q40" s="482"/>
    </row>
    <row r="41" spans="1:20">
      <c r="A41" s="438"/>
      <c r="B41" s="440"/>
      <c r="C41" s="440"/>
      <c r="D41" s="787" t="s">
        <v>150</v>
      </c>
      <c r="E41" s="787"/>
      <c r="F41" s="440"/>
      <c r="G41" s="440"/>
      <c r="H41" s="467"/>
      <c r="I41" s="467"/>
      <c r="J41" s="440"/>
      <c r="K41" s="440"/>
      <c r="L41" s="454"/>
      <c r="M41" s="483" t="s">
        <v>438</v>
      </c>
    </row>
    <row r="42" spans="1:20">
      <c r="A42" s="438"/>
      <c r="B42" s="440"/>
      <c r="C42" s="440"/>
      <c r="D42" s="485" t="s">
        <v>601</v>
      </c>
      <c r="E42" s="797" t="s">
        <v>602</v>
      </c>
      <c r="F42" s="797"/>
      <c r="G42" s="798"/>
      <c r="H42" s="798"/>
      <c r="I42" s="798"/>
      <c r="J42" s="440"/>
      <c r="K42" s="440"/>
      <c r="L42" s="454"/>
      <c r="M42" s="468" t="s">
        <v>439</v>
      </c>
    </row>
    <row r="43" spans="1:20">
      <c r="A43" s="438"/>
      <c r="B43" s="440"/>
      <c r="C43" s="440"/>
      <c r="D43" s="485" t="s">
        <v>601</v>
      </c>
      <c r="E43" s="799" t="s">
        <v>603</v>
      </c>
      <c r="F43" s="799"/>
      <c r="G43" s="800"/>
      <c r="H43" s="800"/>
      <c r="I43" s="800"/>
      <c r="J43" s="440"/>
      <c r="K43" s="440"/>
      <c r="L43" s="454"/>
    </row>
    <row r="44" spans="1:20">
      <c r="A44" s="438"/>
      <c r="B44" s="440"/>
      <c r="C44" s="440"/>
      <c r="D44" s="485" t="s">
        <v>601</v>
      </c>
      <c r="E44" s="801" t="s">
        <v>604</v>
      </c>
      <c r="F44" s="801"/>
      <c r="G44" s="486" t="s">
        <v>361</v>
      </c>
      <c r="H44" s="802"/>
      <c r="I44" s="802"/>
      <c r="J44" s="440"/>
      <c r="K44" s="440"/>
      <c r="L44" s="454"/>
    </row>
    <row r="45" spans="1:20">
      <c r="A45" s="438"/>
      <c r="B45" s="473"/>
      <c r="C45" s="473"/>
      <c r="D45" s="485" t="s">
        <v>601</v>
      </c>
      <c r="E45" s="799" t="s">
        <v>605</v>
      </c>
      <c r="F45" s="799"/>
      <c r="G45" s="804"/>
      <c r="H45" s="804"/>
      <c r="I45" s="804"/>
      <c r="J45" s="473"/>
      <c r="K45" s="473"/>
      <c r="L45" s="454"/>
    </row>
    <row r="46" spans="1:20">
      <c r="A46" s="438"/>
      <c r="B46" s="473"/>
      <c r="C46" s="473"/>
      <c r="D46" s="485" t="s">
        <v>601</v>
      </c>
      <c r="E46" s="805" t="s">
        <v>606</v>
      </c>
      <c r="F46" s="806"/>
      <c r="G46" s="807"/>
      <c r="H46" s="807"/>
      <c r="I46" s="807"/>
      <c r="J46" s="473"/>
      <c r="K46" s="473"/>
      <c r="L46" s="475"/>
    </row>
    <row r="47" spans="1:20">
      <c r="A47" s="438"/>
      <c r="B47" s="440"/>
      <c r="C47" s="440"/>
      <c r="D47" s="440"/>
      <c r="E47" s="440"/>
      <c r="F47" s="440"/>
      <c r="G47" s="440"/>
      <c r="H47" s="440"/>
      <c r="I47" s="440"/>
      <c r="J47" s="440"/>
      <c r="K47" s="440"/>
      <c r="L47" s="475"/>
    </row>
    <row r="48" spans="1:20">
      <c r="A48" s="438"/>
      <c r="B48" s="440"/>
      <c r="C48" s="440" t="s">
        <v>151</v>
      </c>
      <c r="D48" s="440"/>
      <c r="E48" s="808" t="s">
        <v>607</v>
      </c>
      <c r="F48" s="808"/>
      <c r="G48" s="808"/>
      <c r="H48" s="440"/>
      <c r="I48" s="440"/>
      <c r="J48" s="440"/>
      <c r="K48" s="440"/>
      <c r="L48" s="454"/>
    </row>
    <row r="49" spans="1:19">
      <c r="A49" s="438"/>
      <c r="B49" s="440"/>
      <c r="C49" s="440"/>
      <c r="D49" s="440"/>
      <c r="E49" s="440"/>
      <c r="F49" s="440"/>
      <c r="G49" s="440"/>
      <c r="H49" s="440"/>
      <c r="I49" s="440"/>
      <c r="J49" s="440"/>
      <c r="K49" s="440"/>
      <c r="L49" s="454"/>
    </row>
    <row r="50" spans="1:19">
      <c r="A50" s="438"/>
      <c r="B50" s="440"/>
      <c r="C50" s="473"/>
      <c r="D50" s="473"/>
      <c r="E50" s="473"/>
      <c r="F50" s="473"/>
      <c r="G50" s="473"/>
      <c r="H50" s="473"/>
      <c r="I50" s="473"/>
      <c r="J50" s="473"/>
      <c r="K50" s="473"/>
      <c r="L50" s="454"/>
    </row>
    <row r="51" spans="1:19" ht="14.4">
      <c r="A51" s="438"/>
      <c r="B51" s="440"/>
      <c r="C51" s="487" t="s">
        <v>650</v>
      </c>
      <c r="D51" s="803" t="s">
        <v>906</v>
      </c>
      <c r="E51" s="803"/>
      <c r="F51" s="803"/>
      <c r="G51" s="803"/>
      <c r="H51" s="803"/>
      <c r="I51" s="803"/>
      <c r="J51" s="803"/>
      <c r="K51" s="488"/>
      <c r="L51" s="475"/>
      <c r="R51" s="482"/>
      <c r="S51" s="482"/>
    </row>
    <row r="52" spans="1:19" ht="13.5" customHeight="1">
      <c r="A52" s="438"/>
      <c r="B52" s="440"/>
      <c r="C52" s="489"/>
      <c r="D52" s="803"/>
      <c r="E52" s="803"/>
      <c r="F52" s="803"/>
      <c r="G52" s="803"/>
      <c r="H52" s="803"/>
      <c r="I52" s="803"/>
      <c r="J52" s="803"/>
      <c r="K52" s="488"/>
      <c r="L52" s="490"/>
    </row>
    <row r="53" spans="1:19">
      <c r="A53" s="438"/>
      <c r="B53" s="440"/>
      <c r="C53" s="491">
        <v>-1</v>
      </c>
      <c r="D53" s="809" t="s">
        <v>763</v>
      </c>
      <c r="E53" s="809"/>
      <c r="F53" s="809"/>
      <c r="G53" s="809"/>
      <c r="H53" s="809"/>
      <c r="I53" s="809"/>
      <c r="J53" s="809"/>
      <c r="K53" s="492"/>
      <c r="L53" s="490"/>
    </row>
    <row r="54" spans="1:19" ht="14.25" customHeight="1">
      <c r="A54" s="438"/>
      <c r="B54" s="440"/>
      <c r="C54" s="491"/>
      <c r="D54" s="809"/>
      <c r="E54" s="809"/>
      <c r="F54" s="809"/>
      <c r="G54" s="809"/>
      <c r="H54" s="809"/>
      <c r="I54" s="809"/>
      <c r="J54" s="809"/>
      <c r="K54" s="492"/>
      <c r="L54" s="493"/>
    </row>
    <row r="55" spans="1:19">
      <c r="A55" s="438"/>
      <c r="B55" s="440"/>
      <c r="C55" s="491"/>
      <c r="D55" s="809"/>
      <c r="E55" s="809"/>
      <c r="F55" s="809"/>
      <c r="G55" s="809"/>
      <c r="H55" s="809"/>
      <c r="I55" s="809"/>
      <c r="J55" s="809"/>
      <c r="K55" s="492"/>
      <c r="L55" s="493"/>
    </row>
    <row r="56" spans="1:19">
      <c r="A56" s="438"/>
      <c r="B56" s="440"/>
      <c r="C56" s="494">
        <v>-2</v>
      </c>
      <c r="D56" s="810" t="s">
        <v>360</v>
      </c>
      <c r="E56" s="810"/>
      <c r="F56" s="810"/>
      <c r="G56" s="810"/>
      <c r="H56" s="810"/>
      <c r="I56" s="810"/>
      <c r="J56" s="810"/>
      <c r="K56" s="488"/>
      <c r="L56" s="493"/>
    </row>
    <row r="57" spans="1:19">
      <c r="A57" s="438"/>
      <c r="B57" s="440"/>
      <c r="C57" s="494"/>
      <c r="D57" s="495"/>
      <c r="E57" s="495"/>
      <c r="F57" s="495"/>
      <c r="G57" s="495"/>
      <c r="H57" s="495"/>
      <c r="I57" s="495"/>
      <c r="J57" s="495" t="s">
        <v>487</v>
      </c>
      <c r="K57" s="488"/>
      <c r="L57" s="490"/>
    </row>
    <row r="58" spans="1:19">
      <c r="A58" s="438"/>
      <c r="B58" s="440"/>
      <c r="C58" s="496"/>
      <c r="D58" s="488"/>
      <c r="E58" s="488"/>
      <c r="F58" s="488"/>
      <c r="G58" s="488"/>
      <c r="H58" s="488"/>
      <c r="I58" s="488"/>
      <c r="J58" s="488"/>
      <c r="K58" s="488"/>
      <c r="L58" s="490"/>
    </row>
    <row r="59" spans="1:19">
      <c r="A59" s="438"/>
      <c r="B59" s="496"/>
      <c r="C59" s="488"/>
      <c r="D59" s="488"/>
      <c r="E59" s="488"/>
      <c r="F59" s="488"/>
      <c r="G59" s="488"/>
      <c r="H59" s="488"/>
      <c r="I59" s="497"/>
      <c r="J59" s="497" t="s">
        <v>730</v>
      </c>
      <c r="K59" s="438"/>
      <c r="L59" s="490"/>
    </row>
    <row r="60" spans="1:19">
      <c r="A60" s="438"/>
      <c r="B60" s="498"/>
      <c r="C60" s="811" t="s">
        <v>359</v>
      </c>
      <c r="D60" s="811"/>
      <c r="E60" s="811"/>
      <c r="F60" s="811"/>
      <c r="G60" s="811"/>
      <c r="H60" s="811"/>
      <c r="I60" s="811"/>
      <c r="J60" s="445" t="s">
        <v>591</v>
      </c>
      <c r="K60" s="438"/>
    </row>
    <row r="61" spans="1:19">
      <c r="A61" s="438"/>
      <c r="B61" s="496"/>
      <c r="C61" s="488"/>
      <c r="D61" s="488"/>
      <c r="E61" s="488"/>
      <c r="F61" s="488"/>
      <c r="G61" s="488"/>
      <c r="H61" s="488"/>
      <c r="I61" s="488"/>
      <c r="J61" s="488"/>
      <c r="K61" s="438"/>
    </row>
    <row r="62" spans="1:19">
      <c r="A62" s="438"/>
      <c r="B62" s="499">
        <v>-3</v>
      </c>
      <c r="C62" s="809" t="s">
        <v>907</v>
      </c>
      <c r="D62" s="809"/>
      <c r="E62" s="809"/>
      <c r="F62" s="809"/>
      <c r="G62" s="809"/>
      <c r="H62" s="809"/>
      <c r="I62" s="809"/>
      <c r="J62" s="809"/>
      <c r="K62" s="438"/>
    </row>
    <row r="63" spans="1:19" ht="14.25" customHeight="1">
      <c r="A63" s="438"/>
      <c r="B63" s="499"/>
      <c r="C63" s="809"/>
      <c r="D63" s="809"/>
      <c r="E63" s="809"/>
      <c r="F63" s="809"/>
      <c r="G63" s="809"/>
      <c r="H63" s="809"/>
      <c r="I63" s="809"/>
      <c r="J63" s="809"/>
      <c r="K63" s="438"/>
      <c r="S63" s="482"/>
    </row>
    <row r="64" spans="1:19">
      <c r="A64" s="438"/>
      <c r="B64" s="500">
        <v>-4</v>
      </c>
      <c r="C64" s="810" t="s">
        <v>358</v>
      </c>
      <c r="D64" s="810"/>
      <c r="E64" s="810"/>
      <c r="F64" s="810"/>
      <c r="G64" s="810"/>
      <c r="H64" s="810"/>
      <c r="I64" s="810"/>
      <c r="J64" s="810"/>
      <c r="K64" s="438"/>
    </row>
    <row r="65" spans="1:11">
      <c r="A65" s="438"/>
      <c r="B65" s="499">
        <v>-5</v>
      </c>
      <c r="C65" s="803" t="s">
        <v>432</v>
      </c>
      <c r="D65" s="803"/>
      <c r="E65" s="803"/>
      <c r="F65" s="803"/>
      <c r="G65" s="803"/>
      <c r="H65" s="803"/>
      <c r="I65" s="803"/>
      <c r="J65" s="803"/>
      <c r="K65" s="438"/>
    </row>
    <row r="66" spans="1:11" ht="13.5" customHeight="1">
      <c r="A66" s="438"/>
      <c r="B66" s="499"/>
      <c r="C66" s="803"/>
      <c r="D66" s="803"/>
      <c r="E66" s="803"/>
      <c r="F66" s="803"/>
      <c r="G66" s="803"/>
      <c r="H66" s="803"/>
      <c r="I66" s="803"/>
      <c r="J66" s="803"/>
      <c r="K66" s="438"/>
    </row>
    <row r="67" spans="1:11">
      <c r="A67" s="438"/>
      <c r="B67" s="499">
        <v>-6</v>
      </c>
      <c r="C67" s="803" t="s">
        <v>908</v>
      </c>
      <c r="D67" s="803"/>
      <c r="E67" s="803"/>
      <c r="F67" s="803"/>
      <c r="G67" s="803"/>
      <c r="H67" s="803"/>
      <c r="I67" s="803"/>
      <c r="J67" s="803"/>
      <c r="K67" s="438"/>
    </row>
    <row r="68" spans="1:11" ht="13.5" customHeight="1">
      <c r="A68" s="438"/>
      <c r="B68" s="499"/>
      <c r="C68" s="803"/>
      <c r="D68" s="803"/>
      <c r="E68" s="803"/>
      <c r="F68" s="803"/>
      <c r="G68" s="803"/>
      <c r="H68" s="803"/>
      <c r="I68" s="803"/>
      <c r="J68" s="803"/>
      <c r="K68" s="438"/>
    </row>
    <row r="69" spans="1:11">
      <c r="A69" s="438"/>
      <c r="B69" s="499">
        <v>-7</v>
      </c>
      <c r="C69" s="803" t="s">
        <v>444</v>
      </c>
      <c r="D69" s="803"/>
      <c r="E69" s="803"/>
      <c r="F69" s="803"/>
      <c r="G69" s="803"/>
      <c r="H69" s="803"/>
      <c r="I69" s="803"/>
      <c r="J69" s="803"/>
      <c r="K69" s="438"/>
    </row>
    <row r="70" spans="1:11" ht="13.5" customHeight="1">
      <c r="A70" s="438"/>
      <c r="B70" s="499"/>
      <c r="C70" s="803"/>
      <c r="D70" s="803"/>
      <c r="E70" s="803"/>
      <c r="F70" s="803"/>
      <c r="G70" s="803"/>
      <c r="H70" s="803"/>
      <c r="I70" s="803"/>
      <c r="J70" s="803"/>
      <c r="K70" s="438"/>
    </row>
    <row r="71" spans="1:11">
      <c r="A71" s="438"/>
      <c r="B71" s="499">
        <v>-8</v>
      </c>
      <c r="C71" s="810" t="s">
        <v>357</v>
      </c>
      <c r="D71" s="810"/>
      <c r="E71" s="810"/>
      <c r="F71" s="810"/>
      <c r="G71" s="810"/>
      <c r="H71" s="810"/>
      <c r="I71" s="810"/>
      <c r="J71" s="810"/>
      <c r="K71" s="438"/>
    </row>
    <row r="72" spans="1:11">
      <c r="A72" s="438"/>
      <c r="B72" s="499">
        <v>-9</v>
      </c>
      <c r="C72" s="803" t="s">
        <v>909</v>
      </c>
      <c r="D72" s="803"/>
      <c r="E72" s="803"/>
      <c r="F72" s="803"/>
      <c r="G72" s="803"/>
      <c r="H72" s="803"/>
      <c r="I72" s="803"/>
      <c r="J72" s="803"/>
      <c r="K72" s="438"/>
    </row>
    <row r="73" spans="1:11" ht="13.5" customHeight="1">
      <c r="A73" s="438"/>
      <c r="B73" s="499"/>
      <c r="C73" s="803"/>
      <c r="D73" s="803"/>
      <c r="E73" s="803"/>
      <c r="F73" s="803"/>
      <c r="G73" s="803"/>
      <c r="H73" s="803"/>
      <c r="I73" s="803"/>
      <c r="J73" s="803"/>
      <c r="K73" s="438"/>
    </row>
    <row r="74" spans="1:11">
      <c r="A74" s="438"/>
      <c r="B74" s="499"/>
      <c r="C74" s="803"/>
      <c r="D74" s="803"/>
      <c r="E74" s="803"/>
      <c r="F74" s="803"/>
      <c r="G74" s="803"/>
      <c r="H74" s="803"/>
      <c r="I74" s="803"/>
      <c r="J74" s="803"/>
      <c r="K74" s="438"/>
    </row>
    <row r="75" spans="1:11" ht="22.35" customHeight="1">
      <c r="A75" s="438"/>
      <c r="B75" s="501">
        <v>-10</v>
      </c>
      <c r="C75" s="809" t="s">
        <v>910</v>
      </c>
      <c r="D75" s="809"/>
      <c r="E75" s="809"/>
      <c r="F75" s="809"/>
      <c r="G75" s="809"/>
      <c r="H75" s="809"/>
      <c r="I75" s="809"/>
      <c r="J75" s="809"/>
      <c r="K75" s="438"/>
    </row>
    <row r="76" spans="1:11" ht="13.5" customHeight="1">
      <c r="A76" s="438"/>
      <c r="B76" s="502"/>
      <c r="C76" s="809"/>
      <c r="D76" s="809"/>
      <c r="E76" s="809"/>
      <c r="F76" s="809"/>
      <c r="G76" s="809"/>
      <c r="H76" s="809"/>
      <c r="I76" s="809"/>
      <c r="J76" s="809"/>
      <c r="K76" s="438"/>
    </row>
    <row r="77" spans="1:11">
      <c r="A77" s="438"/>
      <c r="B77" s="502"/>
      <c r="C77" s="809"/>
      <c r="D77" s="809"/>
      <c r="E77" s="809"/>
      <c r="F77" s="809"/>
      <c r="G77" s="809"/>
      <c r="H77" s="809"/>
      <c r="I77" s="809"/>
      <c r="J77" s="809"/>
      <c r="K77" s="438"/>
    </row>
    <row r="78" spans="1:11">
      <c r="A78" s="438"/>
      <c r="B78" s="503"/>
      <c r="C78" s="488"/>
      <c r="D78" s="488"/>
      <c r="E78" s="488"/>
      <c r="F78" s="488"/>
      <c r="G78" s="488"/>
      <c r="H78" s="488"/>
      <c r="I78" s="488"/>
      <c r="J78" s="488"/>
      <c r="K78" s="438"/>
    </row>
    <row r="79" spans="1:11">
      <c r="A79" s="438"/>
      <c r="B79" s="504" t="s">
        <v>655</v>
      </c>
      <c r="C79" s="803" t="s">
        <v>698</v>
      </c>
      <c r="D79" s="803"/>
      <c r="E79" s="803"/>
      <c r="F79" s="803"/>
      <c r="G79" s="803"/>
      <c r="H79" s="803"/>
      <c r="I79" s="803"/>
      <c r="J79" s="803"/>
      <c r="K79" s="438"/>
    </row>
    <row r="80" spans="1:11" ht="13.5" customHeight="1">
      <c r="A80" s="438"/>
      <c r="B80" s="504"/>
      <c r="C80" s="803"/>
      <c r="D80" s="803"/>
      <c r="E80" s="803"/>
      <c r="F80" s="803"/>
      <c r="G80" s="803"/>
      <c r="H80" s="803"/>
      <c r="I80" s="803"/>
      <c r="J80" s="803"/>
      <c r="K80" s="438"/>
    </row>
    <row r="81" spans="1:11">
      <c r="A81" s="438"/>
      <c r="B81" s="504"/>
      <c r="C81" s="803"/>
      <c r="D81" s="803"/>
      <c r="E81" s="803"/>
      <c r="F81" s="803"/>
      <c r="G81" s="803"/>
      <c r="H81" s="803"/>
      <c r="I81" s="803"/>
      <c r="J81" s="803"/>
      <c r="K81" s="438"/>
    </row>
    <row r="82" spans="1:11">
      <c r="A82" s="438"/>
      <c r="B82" s="504"/>
      <c r="C82" s="505"/>
      <c r="D82" s="505"/>
      <c r="E82" s="505"/>
      <c r="F82" s="505"/>
      <c r="G82" s="505"/>
      <c r="H82" s="505"/>
      <c r="I82" s="505"/>
      <c r="J82" s="505"/>
      <c r="K82" s="438"/>
    </row>
    <row r="83" spans="1:11">
      <c r="A83" s="438"/>
      <c r="B83" s="504" t="s">
        <v>656</v>
      </c>
      <c r="C83" s="803" t="s">
        <v>911</v>
      </c>
      <c r="D83" s="803"/>
      <c r="E83" s="803"/>
      <c r="F83" s="803"/>
      <c r="G83" s="803"/>
      <c r="H83" s="803"/>
      <c r="I83" s="803"/>
      <c r="J83" s="803"/>
      <c r="K83" s="438"/>
    </row>
    <row r="84" spans="1:11" ht="13.5" customHeight="1">
      <c r="A84" s="438"/>
      <c r="B84" s="504"/>
      <c r="C84" s="803"/>
      <c r="D84" s="803"/>
      <c r="E84" s="803"/>
      <c r="F84" s="803"/>
      <c r="G84" s="803"/>
      <c r="H84" s="803"/>
      <c r="I84" s="803"/>
      <c r="J84" s="803"/>
      <c r="K84" s="438"/>
    </row>
    <row r="85" spans="1:11">
      <c r="A85" s="438"/>
      <c r="B85" s="504"/>
      <c r="C85" s="803"/>
      <c r="D85" s="803"/>
      <c r="E85" s="803"/>
      <c r="F85" s="803"/>
      <c r="G85" s="803"/>
      <c r="H85" s="803"/>
      <c r="I85" s="803"/>
      <c r="J85" s="803"/>
      <c r="K85" s="438"/>
    </row>
    <row r="86" spans="1:11" ht="20.100000000000001" customHeight="1">
      <c r="A86" s="438"/>
      <c r="B86" s="476"/>
      <c r="C86" s="488"/>
      <c r="D86" s="506" t="s">
        <v>912</v>
      </c>
      <c r="E86" s="488"/>
      <c r="F86" s="488"/>
      <c r="G86" s="473"/>
      <c r="H86" s="473" t="s">
        <v>889</v>
      </c>
      <c r="I86" s="488"/>
      <c r="J86" s="488"/>
      <c r="K86" s="438"/>
    </row>
    <row r="87" spans="1:11">
      <c r="A87" s="438"/>
      <c r="B87" s="476"/>
      <c r="C87" s="488"/>
      <c r="D87" s="506" t="s">
        <v>890</v>
      </c>
      <c r="E87" s="488"/>
      <c r="F87" s="488"/>
      <c r="G87" s="473"/>
      <c r="H87" s="473" t="s">
        <v>913</v>
      </c>
      <c r="I87" s="488"/>
      <c r="J87" s="488"/>
      <c r="K87" s="438"/>
    </row>
    <row r="88" spans="1:11">
      <c r="A88" s="438"/>
      <c r="B88" s="476"/>
      <c r="C88" s="488"/>
      <c r="D88" s="506" t="s">
        <v>914</v>
      </c>
      <c r="E88" s="488"/>
      <c r="F88" s="488"/>
      <c r="G88" s="473"/>
      <c r="H88" s="473" t="s">
        <v>915</v>
      </c>
      <c r="I88" s="488"/>
      <c r="J88" s="488"/>
      <c r="K88" s="438"/>
    </row>
    <row r="89" spans="1:11">
      <c r="A89" s="438"/>
      <c r="B89" s="476"/>
      <c r="C89" s="438"/>
      <c r="D89" s="506" t="s">
        <v>891</v>
      </c>
      <c r="E89" s="488"/>
      <c r="F89" s="488"/>
      <c r="G89" s="473"/>
      <c r="H89" s="473" t="s">
        <v>892</v>
      </c>
      <c r="I89" s="488"/>
      <c r="J89" s="488"/>
      <c r="K89" s="438"/>
    </row>
    <row r="90" spans="1:11">
      <c r="A90" s="438"/>
      <c r="B90" s="503"/>
      <c r="C90" s="488"/>
      <c r="D90" s="488"/>
      <c r="E90" s="488"/>
      <c r="F90" s="488"/>
      <c r="G90" s="488"/>
      <c r="H90" s="488"/>
      <c r="I90" s="488"/>
      <c r="J90" s="488"/>
      <c r="K90" s="438"/>
    </row>
    <row r="91" spans="1:11">
      <c r="A91" s="438"/>
      <c r="B91" s="504" t="s">
        <v>657</v>
      </c>
      <c r="C91" s="803" t="s">
        <v>356</v>
      </c>
      <c r="D91" s="803"/>
      <c r="E91" s="803"/>
      <c r="F91" s="803"/>
      <c r="G91" s="803"/>
      <c r="H91" s="803"/>
      <c r="I91" s="803"/>
      <c r="J91" s="803"/>
      <c r="K91" s="438"/>
    </row>
    <row r="92" spans="1:11" ht="13.5" customHeight="1">
      <c r="A92" s="438"/>
      <c r="B92" s="504"/>
      <c r="C92" s="803"/>
      <c r="D92" s="803"/>
      <c r="E92" s="803"/>
      <c r="F92" s="803"/>
      <c r="G92" s="803"/>
      <c r="H92" s="803"/>
      <c r="I92" s="803"/>
      <c r="J92" s="803"/>
      <c r="K92" s="438"/>
    </row>
    <row r="93" spans="1:11">
      <c r="A93" s="438"/>
      <c r="B93" s="504"/>
      <c r="C93" s="803"/>
      <c r="D93" s="803"/>
      <c r="E93" s="803"/>
      <c r="F93" s="803"/>
      <c r="G93" s="803"/>
      <c r="H93" s="803"/>
      <c r="I93" s="803"/>
      <c r="J93" s="803"/>
      <c r="K93" s="438"/>
    </row>
    <row r="94" spans="1:11" ht="15" customHeight="1">
      <c r="A94" s="438"/>
      <c r="B94" s="503"/>
      <c r="C94" s="488"/>
      <c r="D94" s="488"/>
      <c r="E94" s="488"/>
      <c r="F94" s="488"/>
      <c r="G94" s="488"/>
      <c r="H94" s="488"/>
      <c r="I94" s="488"/>
      <c r="J94" s="488"/>
      <c r="K94" s="438"/>
    </row>
    <row r="95" spans="1:11">
      <c r="A95" s="438"/>
      <c r="B95" s="504" t="s">
        <v>658</v>
      </c>
      <c r="C95" s="813" t="s">
        <v>916</v>
      </c>
      <c r="D95" s="813"/>
      <c r="E95" s="813"/>
      <c r="F95" s="813"/>
      <c r="G95" s="813"/>
      <c r="H95" s="813"/>
      <c r="I95" s="813"/>
      <c r="J95" s="813"/>
      <c r="K95" s="438"/>
    </row>
    <row r="96" spans="1:11" ht="13.5" customHeight="1">
      <c r="A96" s="438"/>
      <c r="B96" s="507"/>
      <c r="C96" s="813"/>
      <c r="D96" s="813"/>
      <c r="E96" s="813"/>
      <c r="F96" s="813"/>
      <c r="G96" s="813"/>
      <c r="H96" s="813"/>
      <c r="I96" s="813"/>
      <c r="J96" s="813"/>
      <c r="K96" s="438"/>
    </row>
    <row r="97" spans="1:11" ht="24" customHeight="1">
      <c r="A97" s="438"/>
      <c r="B97" s="507"/>
      <c r="C97" s="813"/>
      <c r="D97" s="813"/>
      <c r="E97" s="813"/>
      <c r="F97" s="813"/>
      <c r="G97" s="813"/>
      <c r="H97" s="813"/>
      <c r="I97" s="813"/>
      <c r="J97" s="813"/>
      <c r="K97" s="438"/>
    </row>
    <row r="98" spans="1:11" ht="15.6" customHeight="1">
      <c r="A98" s="438"/>
      <c r="B98" s="503"/>
      <c r="C98" s="488"/>
      <c r="D98" s="488"/>
      <c r="E98" s="488"/>
      <c r="F98" s="488"/>
      <c r="G98" s="488"/>
      <c r="H98" s="488"/>
      <c r="I98" s="488"/>
      <c r="J98" s="488"/>
      <c r="K98" s="438"/>
    </row>
    <row r="99" spans="1:11">
      <c r="A99" s="438"/>
      <c r="B99" s="504" t="s">
        <v>659</v>
      </c>
      <c r="C99" s="809" t="s">
        <v>917</v>
      </c>
      <c r="D99" s="809"/>
      <c r="E99" s="809"/>
      <c r="F99" s="809"/>
      <c r="G99" s="809"/>
      <c r="H99" s="809"/>
      <c r="I99" s="809"/>
      <c r="J99" s="809"/>
      <c r="K99" s="438"/>
    </row>
    <row r="100" spans="1:11" ht="13.5" customHeight="1">
      <c r="A100" s="438"/>
      <c r="B100" s="504"/>
      <c r="C100" s="809"/>
      <c r="D100" s="809"/>
      <c r="E100" s="809"/>
      <c r="F100" s="809"/>
      <c r="G100" s="809"/>
      <c r="H100" s="809"/>
      <c r="I100" s="809"/>
      <c r="J100" s="809"/>
      <c r="K100" s="438"/>
    </row>
    <row r="101" spans="1:11">
      <c r="A101" s="438"/>
      <c r="B101" s="476"/>
      <c r="C101" s="473"/>
      <c r="D101" s="473"/>
      <c r="E101" s="473"/>
      <c r="F101" s="473"/>
      <c r="G101" s="473"/>
      <c r="H101" s="473"/>
      <c r="I101" s="473"/>
      <c r="J101" s="473"/>
      <c r="K101" s="438"/>
    </row>
    <row r="102" spans="1:11">
      <c r="A102" s="438"/>
      <c r="B102" s="508" t="s">
        <v>433</v>
      </c>
      <c r="C102" s="812" t="s">
        <v>735</v>
      </c>
      <c r="D102" s="812"/>
      <c r="E102" s="812"/>
      <c r="F102" s="812"/>
      <c r="G102" s="812"/>
      <c r="H102" s="812"/>
      <c r="I102" s="812"/>
      <c r="J102" s="812"/>
      <c r="K102" s="438"/>
    </row>
    <row r="103" spans="1:11" ht="13.5" customHeight="1">
      <c r="A103" s="438"/>
      <c r="B103" s="508"/>
      <c r="C103" s="812"/>
      <c r="D103" s="812"/>
      <c r="E103" s="812"/>
      <c r="F103" s="812"/>
      <c r="G103" s="812"/>
      <c r="H103" s="812"/>
      <c r="I103" s="812"/>
      <c r="J103" s="812"/>
      <c r="K103" s="438"/>
    </row>
    <row r="104" spans="1:11">
      <c r="A104" s="438"/>
      <c r="B104" s="508"/>
      <c r="C104" s="509"/>
      <c r="D104" s="509"/>
      <c r="E104" s="509"/>
      <c r="F104" s="509"/>
      <c r="G104" s="509"/>
      <c r="H104" s="509"/>
      <c r="I104" s="509"/>
      <c r="J104" s="509"/>
      <c r="K104" s="438"/>
    </row>
    <row r="105" spans="1:11">
      <c r="A105" s="438"/>
      <c r="B105" s="508" t="s">
        <v>660</v>
      </c>
      <c r="C105" s="812" t="s">
        <v>488</v>
      </c>
      <c r="D105" s="812"/>
      <c r="E105" s="812"/>
      <c r="F105" s="812"/>
      <c r="G105" s="812"/>
      <c r="H105" s="812"/>
      <c r="I105" s="812"/>
      <c r="J105" s="812"/>
      <c r="K105" s="438"/>
    </row>
    <row r="106" spans="1:11">
      <c r="A106" s="438"/>
      <c r="B106" s="508"/>
      <c r="C106" s="812"/>
      <c r="D106" s="812"/>
      <c r="E106" s="812"/>
      <c r="F106" s="812"/>
      <c r="G106" s="812"/>
      <c r="H106" s="812"/>
      <c r="I106" s="812"/>
      <c r="J106" s="812"/>
      <c r="K106" s="438"/>
    </row>
    <row r="107" spans="1:11" ht="27" customHeight="1">
      <c r="A107" s="438"/>
      <c r="B107" s="476"/>
      <c r="C107" s="812"/>
      <c r="D107" s="812"/>
      <c r="E107" s="812"/>
      <c r="F107" s="812"/>
      <c r="G107" s="812"/>
      <c r="H107" s="812"/>
      <c r="I107" s="812"/>
      <c r="J107" s="812"/>
      <c r="K107" s="438"/>
    </row>
    <row r="108" spans="1:11">
      <c r="A108" s="438"/>
      <c r="B108" s="476"/>
      <c r="C108" s="510" t="s">
        <v>651</v>
      </c>
      <c r="D108" s="473" t="s">
        <v>661</v>
      </c>
      <c r="E108" s="473"/>
      <c r="F108" s="473"/>
      <c r="G108" s="473" t="s">
        <v>665</v>
      </c>
      <c r="H108" s="473"/>
      <c r="I108" s="473"/>
      <c r="J108" s="473"/>
      <c r="K108" s="438"/>
    </row>
    <row r="109" spans="1:11">
      <c r="A109" s="438"/>
      <c r="B109" s="476"/>
      <c r="C109" s="510" t="s">
        <v>652</v>
      </c>
      <c r="D109" s="473" t="s">
        <v>662</v>
      </c>
      <c r="E109" s="473"/>
      <c r="F109" s="473"/>
      <c r="G109" s="473" t="s">
        <v>666</v>
      </c>
      <c r="H109" s="473"/>
      <c r="I109" s="473"/>
      <c r="J109" s="473"/>
      <c r="K109" s="438"/>
    </row>
    <row r="110" spans="1:11">
      <c r="A110" s="438"/>
      <c r="B110" s="476"/>
      <c r="C110" s="510" t="s">
        <v>653</v>
      </c>
      <c r="D110" s="473" t="s">
        <v>663</v>
      </c>
      <c r="E110" s="473"/>
      <c r="F110" s="473"/>
      <c r="G110" s="473" t="s">
        <v>667</v>
      </c>
      <c r="H110" s="473"/>
      <c r="I110" s="473"/>
      <c r="J110" s="473"/>
      <c r="K110" s="438"/>
    </row>
    <row r="111" spans="1:11">
      <c r="A111" s="438"/>
      <c r="B111" s="476"/>
      <c r="C111" s="510" t="s">
        <v>654</v>
      </c>
      <c r="D111" s="473" t="s">
        <v>664</v>
      </c>
      <c r="E111" s="473"/>
      <c r="F111" s="473"/>
      <c r="G111" s="473" t="s">
        <v>668</v>
      </c>
      <c r="H111" s="473"/>
      <c r="I111" s="473"/>
      <c r="J111" s="473"/>
      <c r="K111" s="438"/>
    </row>
    <row r="112" spans="1:11">
      <c r="A112" s="438"/>
      <c r="B112" s="476"/>
      <c r="C112" s="473"/>
      <c r="D112" s="473"/>
      <c r="E112" s="473"/>
      <c r="F112" s="473"/>
      <c r="G112" s="473"/>
      <c r="H112" s="473"/>
      <c r="I112" s="473"/>
      <c r="J112" s="473"/>
      <c r="K112" s="438"/>
    </row>
    <row r="113" spans="1:11">
      <c r="A113" s="438"/>
      <c r="B113" s="476" t="s">
        <v>669</v>
      </c>
      <c r="C113" s="816" t="s">
        <v>434</v>
      </c>
      <c r="D113" s="816"/>
      <c r="E113" s="816"/>
      <c r="F113" s="816"/>
      <c r="G113" s="816"/>
      <c r="H113" s="816"/>
      <c r="I113" s="816"/>
      <c r="J113" s="816"/>
      <c r="K113" s="438"/>
    </row>
    <row r="114" spans="1:11">
      <c r="A114" s="438"/>
      <c r="B114" s="476"/>
      <c r="C114" s="506"/>
      <c r="D114" s="506"/>
      <c r="E114" s="506"/>
      <c r="F114" s="506"/>
      <c r="G114" s="506"/>
      <c r="H114" s="506"/>
      <c r="I114" s="506"/>
      <c r="J114" s="506"/>
      <c r="K114" s="438"/>
    </row>
    <row r="115" spans="1:11">
      <c r="A115" s="438"/>
      <c r="B115" s="476" t="s">
        <v>670</v>
      </c>
      <c r="C115" s="816" t="s">
        <v>435</v>
      </c>
      <c r="D115" s="816"/>
      <c r="E115" s="816"/>
      <c r="F115" s="816"/>
      <c r="G115" s="816"/>
      <c r="H115" s="816"/>
      <c r="I115" s="816"/>
      <c r="J115" s="816"/>
      <c r="K115" s="438"/>
    </row>
    <row r="116" spans="1:11">
      <c r="A116" s="438"/>
      <c r="B116" s="473"/>
      <c r="C116" s="473"/>
      <c r="D116" s="473"/>
      <c r="E116" s="473"/>
      <c r="F116" s="473"/>
      <c r="G116" s="473"/>
      <c r="H116" s="473"/>
      <c r="I116" s="473"/>
      <c r="J116" s="473"/>
      <c r="K116" s="438"/>
    </row>
    <row r="117" spans="1:11">
      <c r="A117" s="438"/>
      <c r="B117" s="511" t="s">
        <v>484</v>
      </c>
      <c r="C117" s="473"/>
      <c r="D117" s="473"/>
      <c r="E117" s="473"/>
      <c r="F117" s="473"/>
      <c r="G117" s="473"/>
      <c r="H117" s="473"/>
      <c r="I117" s="473"/>
      <c r="J117" s="440"/>
      <c r="K117" s="438"/>
    </row>
    <row r="118" spans="1:11">
      <c r="A118" s="438"/>
      <c r="B118" s="773" t="s">
        <v>239</v>
      </c>
      <c r="C118" s="773"/>
      <c r="D118" s="787"/>
      <c r="E118" s="787"/>
      <c r="F118" s="787"/>
      <c r="G118" s="787"/>
      <c r="H118" s="440"/>
      <c r="I118" s="554" t="s">
        <v>918</v>
      </c>
      <c r="J118" s="555"/>
      <c r="K118" s="438"/>
    </row>
    <row r="119" spans="1:11">
      <c r="A119" s="438"/>
      <c r="B119" s="817"/>
      <c r="C119" s="817"/>
      <c r="D119" s="818"/>
      <c r="E119" s="818"/>
      <c r="F119" s="818"/>
      <c r="G119" s="818"/>
      <c r="H119" s="440"/>
      <c r="I119" s="556"/>
      <c r="J119" s="557"/>
      <c r="K119" s="438"/>
    </row>
    <row r="120" spans="1:11">
      <c r="A120" s="438"/>
      <c r="B120" s="819" t="s">
        <v>240</v>
      </c>
      <c r="C120" s="819"/>
      <c r="D120" s="819"/>
      <c r="E120" s="819"/>
      <c r="F120" s="819"/>
      <c r="G120" s="819" t="s">
        <v>158</v>
      </c>
      <c r="H120" s="440"/>
      <c r="I120" s="556"/>
      <c r="J120" s="557"/>
      <c r="K120" s="438"/>
    </row>
    <row r="121" spans="1:11">
      <c r="A121" s="438"/>
      <c r="B121" s="773"/>
      <c r="C121" s="773"/>
      <c r="D121" s="820"/>
      <c r="E121" s="820"/>
      <c r="F121" s="820"/>
      <c r="G121" s="773"/>
      <c r="H121" s="440"/>
      <c r="I121" s="556"/>
      <c r="J121" s="557"/>
      <c r="K121" s="438"/>
    </row>
    <row r="122" spans="1:11">
      <c r="A122" s="438"/>
      <c r="B122" s="773" t="s">
        <v>919</v>
      </c>
      <c r="C122" s="814"/>
      <c r="D122" s="815"/>
      <c r="E122" s="815"/>
      <c r="F122" s="815"/>
      <c r="G122" s="558" t="s">
        <v>422</v>
      </c>
      <c r="H122" s="440"/>
      <c r="I122" s="559"/>
      <c r="J122" s="560"/>
      <c r="K122" s="438"/>
    </row>
    <row r="123" spans="1:11">
      <c r="A123" s="438"/>
      <c r="B123" s="474"/>
      <c r="C123" s="474"/>
      <c r="D123" s="484"/>
      <c r="E123" s="484"/>
      <c r="F123" s="484"/>
      <c r="G123" s="474"/>
      <c r="H123" s="440"/>
      <c r="I123" s="440"/>
      <c r="J123" s="438"/>
      <c r="K123" s="438"/>
    </row>
    <row r="124" spans="1:11">
      <c r="B124" s="512"/>
      <c r="C124" s="512"/>
      <c r="D124" s="512"/>
      <c r="E124" s="512"/>
      <c r="F124" s="512"/>
      <c r="G124" s="512"/>
      <c r="H124" s="512"/>
      <c r="I124" s="512"/>
      <c r="J124" s="454"/>
    </row>
    <row r="129" s="437" customFormat="1" ht="13.5" customHeight="1"/>
  </sheetData>
  <mergeCells count="78">
    <mergeCell ref="B122:C122"/>
    <mergeCell ref="D122:F122"/>
    <mergeCell ref="C113:J113"/>
    <mergeCell ref="C115:J115"/>
    <mergeCell ref="B118:C119"/>
    <mergeCell ref="D118:G119"/>
    <mergeCell ref="B120:C121"/>
    <mergeCell ref="D120:F121"/>
    <mergeCell ref="G120:G121"/>
    <mergeCell ref="C105:J107"/>
    <mergeCell ref="C67:J68"/>
    <mergeCell ref="C69:J70"/>
    <mergeCell ref="C71:J71"/>
    <mergeCell ref="C72:J74"/>
    <mergeCell ref="C75:J77"/>
    <mergeCell ref="C102:J103"/>
    <mergeCell ref="C79:J81"/>
    <mergeCell ref="C83:J85"/>
    <mergeCell ref="C91:J93"/>
    <mergeCell ref="C95:J97"/>
    <mergeCell ref="C99:J100"/>
    <mergeCell ref="E44:F44"/>
    <mergeCell ref="H44:I44"/>
    <mergeCell ref="C65:J66"/>
    <mergeCell ref="E45:F45"/>
    <mergeCell ref="G45:I45"/>
    <mergeCell ref="E46:F46"/>
    <mergeCell ref="G46:I46"/>
    <mergeCell ref="E48:G48"/>
    <mergeCell ref="D51:J52"/>
    <mergeCell ref="D53:J55"/>
    <mergeCell ref="D56:J56"/>
    <mergeCell ref="C60:I60"/>
    <mergeCell ref="C62:J63"/>
    <mergeCell ref="C64:J64"/>
    <mergeCell ref="D38:E38"/>
    <mergeCell ref="E39:G39"/>
    <mergeCell ref="E42:F42"/>
    <mergeCell ref="G42:I42"/>
    <mergeCell ref="E43:F43"/>
    <mergeCell ref="G43:I43"/>
    <mergeCell ref="D41:E41"/>
    <mergeCell ref="D32:E32"/>
    <mergeCell ref="F32:G32"/>
    <mergeCell ref="D35:I36"/>
    <mergeCell ref="B19:F19"/>
    <mergeCell ref="G19:I19"/>
    <mergeCell ref="B21:D21"/>
    <mergeCell ref="E21:G21"/>
    <mergeCell ref="H21:J21"/>
    <mergeCell ref="B22:D22"/>
    <mergeCell ref="E22:F22"/>
    <mergeCell ref="G25:H25"/>
    <mergeCell ref="G26:H26"/>
    <mergeCell ref="G27:H27"/>
    <mergeCell ref="F28:H28"/>
    <mergeCell ref="D30:E30"/>
    <mergeCell ref="F30:G30"/>
    <mergeCell ref="B14:D14"/>
    <mergeCell ref="E14:I14"/>
    <mergeCell ref="B15:D15"/>
    <mergeCell ref="E15:H15"/>
    <mergeCell ref="C24:E24"/>
    <mergeCell ref="B17:D17"/>
    <mergeCell ref="E17:J17"/>
    <mergeCell ref="B18:D18"/>
    <mergeCell ref="E18:G18"/>
    <mergeCell ref="H18:J18"/>
    <mergeCell ref="B16:D16"/>
    <mergeCell ref="E16:H16"/>
    <mergeCell ref="B13:J13"/>
    <mergeCell ref="B1:J1"/>
    <mergeCell ref="I5:J5"/>
    <mergeCell ref="B6:E6"/>
    <mergeCell ref="B7:E7"/>
    <mergeCell ref="B8:I8"/>
    <mergeCell ref="J8:J12"/>
    <mergeCell ref="B10:I11"/>
  </mergeCells>
  <phoneticPr fontId="6"/>
  <dataValidations count="6">
    <dataValidation type="list" allowBlank="1" showInputMessage="1" showErrorMessage="1" sqref="WVN983069:WVO983069 JB21:JC21 SX21:SY21 ACT21:ACU21 AMP21:AMQ21 AWL21:AWM21 BGH21:BGI21 BQD21:BQE21 BZZ21:CAA21 CJV21:CJW21 CTR21:CTS21 DDN21:DDO21 DNJ21:DNK21 DXF21:DXG21 EHB21:EHC21 EQX21:EQY21 FAT21:FAU21 FKP21:FKQ21 FUL21:FUM21 GEH21:GEI21 GOD21:GOE21 GXZ21:GYA21 HHV21:HHW21 HRR21:HRS21 IBN21:IBO21 ILJ21:ILK21 IVF21:IVG21 JFB21:JFC21 JOX21:JOY21 JYT21:JYU21 KIP21:KIQ21 KSL21:KSM21 LCH21:LCI21 LMD21:LME21 LVZ21:LWA21 MFV21:MFW21 MPR21:MPS21 MZN21:MZO21 NJJ21:NJK21 NTF21:NTG21 ODB21:ODC21 OMX21:OMY21 OWT21:OWU21 PGP21:PGQ21 PQL21:PQM21 QAH21:QAI21 QKD21:QKE21 QTZ21:QUA21 RDV21:RDW21 RNR21:RNS21 RXN21:RXO21 SHJ21:SHK21 SRF21:SRG21 TBB21:TBC21 TKX21:TKY21 TUT21:TUU21 UEP21:UEQ21 UOL21:UOM21 UYH21:UYI21 VID21:VIE21 VRZ21:VSA21 WBV21:WBW21 WLR21:WLS21 WVN21:WVO21 E65564:F65564 JB65565:JC65565 SX65565:SY65565 ACT65565:ACU65565 AMP65565:AMQ65565 AWL65565:AWM65565 BGH65565:BGI65565 BQD65565:BQE65565 BZZ65565:CAA65565 CJV65565:CJW65565 CTR65565:CTS65565 DDN65565:DDO65565 DNJ65565:DNK65565 DXF65565:DXG65565 EHB65565:EHC65565 EQX65565:EQY65565 FAT65565:FAU65565 FKP65565:FKQ65565 FUL65565:FUM65565 GEH65565:GEI65565 GOD65565:GOE65565 GXZ65565:GYA65565 HHV65565:HHW65565 HRR65565:HRS65565 IBN65565:IBO65565 ILJ65565:ILK65565 IVF65565:IVG65565 JFB65565:JFC65565 JOX65565:JOY65565 JYT65565:JYU65565 KIP65565:KIQ65565 KSL65565:KSM65565 LCH65565:LCI65565 LMD65565:LME65565 LVZ65565:LWA65565 MFV65565:MFW65565 MPR65565:MPS65565 MZN65565:MZO65565 NJJ65565:NJK65565 NTF65565:NTG65565 ODB65565:ODC65565 OMX65565:OMY65565 OWT65565:OWU65565 PGP65565:PGQ65565 PQL65565:PQM65565 QAH65565:QAI65565 QKD65565:QKE65565 QTZ65565:QUA65565 RDV65565:RDW65565 RNR65565:RNS65565 RXN65565:RXO65565 SHJ65565:SHK65565 SRF65565:SRG65565 TBB65565:TBC65565 TKX65565:TKY65565 TUT65565:TUU65565 UEP65565:UEQ65565 UOL65565:UOM65565 UYH65565:UYI65565 VID65565:VIE65565 VRZ65565:VSA65565 WBV65565:WBW65565 WLR65565:WLS65565 WVN65565:WVO65565 E131100:F131100 JB131101:JC131101 SX131101:SY131101 ACT131101:ACU131101 AMP131101:AMQ131101 AWL131101:AWM131101 BGH131101:BGI131101 BQD131101:BQE131101 BZZ131101:CAA131101 CJV131101:CJW131101 CTR131101:CTS131101 DDN131101:DDO131101 DNJ131101:DNK131101 DXF131101:DXG131101 EHB131101:EHC131101 EQX131101:EQY131101 FAT131101:FAU131101 FKP131101:FKQ131101 FUL131101:FUM131101 GEH131101:GEI131101 GOD131101:GOE131101 GXZ131101:GYA131101 HHV131101:HHW131101 HRR131101:HRS131101 IBN131101:IBO131101 ILJ131101:ILK131101 IVF131101:IVG131101 JFB131101:JFC131101 JOX131101:JOY131101 JYT131101:JYU131101 KIP131101:KIQ131101 KSL131101:KSM131101 LCH131101:LCI131101 LMD131101:LME131101 LVZ131101:LWA131101 MFV131101:MFW131101 MPR131101:MPS131101 MZN131101:MZO131101 NJJ131101:NJK131101 NTF131101:NTG131101 ODB131101:ODC131101 OMX131101:OMY131101 OWT131101:OWU131101 PGP131101:PGQ131101 PQL131101:PQM131101 QAH131101:QAI131101 QKD131101:QKE131101 QTZ131101:QUA131101 RDV131101:RDW131101 RNR131101:RNS131101 RXN131101:RXO131101 SHJ131101:SHK131101 SRF131101:SRG131101 TBB131101:TBC131101 TKX131101:TKY131101 TUT131101:TUU131101 UEP131101:UEQ131101 UOL131101:UOM131101 UYH131101:UYI131101 VID131101:VIE131101 VRZ131101:VSA131101 WBV131101:WBW131101 WLR131101:WLS131101 WVN131101:WVO131101 E196636:F196636 JB196637:JC196637 SX196637:SY196637 ACT196637:ACU196637 AMP196637:AMQ196637 AWL196637:AWM196637 BGH196637:BGI196637 BQD196637:BQE196637 BZZ196637:CAA196637 CJV196637:CJW196637 CTR196637:CTS196637 DDN196637:DDO196637 DNJ196637:DNK196637 DXF196637:DXG196637 EHB196637:EHC196637 EQX196637:EQY196637 FAT196637:FAU196637 FKP196637:FKQ196637 FUL196637:FUM196637 GEH196637:GEI196637 GOD196637:GOE196637 GXZ196637:GYA196637 HHV196637:HHW196637 HRR196637:HRS196637 IBN196637:IBO196637 ILJ196637:ILK196637 IVF196637:IVG196637 JFB196637:JFC196637 JOX196637:JOY196637 JYT196637:JYU196637 KIP196637:KIQ196637 KSL196637:KSM196637 LCH196637:LCI196637 LMD196637:LME196637 LVZ196637:LWA196637 MFV196637:MFW196637 MPR196637:MPS196637 MZN196637:MZO196637 NJJ196637:NJK196637 NTF196637:NTG196637 ODB196637:ODC196637 OMX196637:OMY196637 OWT196637:OWU196637 PGP196637:PGQ196637 PQL196637:PQM196637 QAH196637:QAI196637 QKD196637:QKE196637 QTZ196637:QUA196637 RDV196637:RDW196637 RNR196637:RNS196637 RXN196637:RXO196637 SHJ196637:SHK196637 SRF196637:SRG196637 TBB196637:TBC196637 TKX196637:TKY196637 TUT196637:TUU196637 UEP196637:UEQ196637 UOL196637:UOM196637 UYH196637:UYI196637 VID196637:VIE196637 VRZ196637:VSA196637 WBV196637:WBW196637 WLR196637:WLS196637 WVN196637:WVO196637 E262172:F262172 JB262173:JC262173 SX262173:SY262173 ACT262173:ACU262173 AMP262173:AMQ262173 AWL262173:AWM262173 BGH262173:BGI262173 BQD262173:BQE262173 BZZ262173:CAA262173 CJV262173:CJW262173 CTR262173:CTS262173 DDN262173:DDO262173 DNJ262173:DNK262173 DXF262173:DXG262173 EHB262173:EHC262173 EQX262173:EQY262173 FAT262173:FAU262173 FKP262173:FKQ262173 FUL262173:FUM262173 GEH262173:GEI262173 GOD262173:GOE262173 GXZ262173:GYA262173 HHV262173:HHW262173 HRR262173:HRS262173 IBN262173:IBO262173 ILJ262173:ILK262173 IVF262173:IVG262173 JFB262173:JFC262173 JOX262173:JOY262173 JYT262173:JYU262173 KIP262173:KIQ262173 KSL262173:KSM262173 LCH262173:LCI262173 LMD262173:LME262173 LVZ262173:LWA262173 MFV262173:MFW262173 MPR262173:MPS262173 MZN262173:MZO262173 NJJ262173:NJK262173 NTF262173:NTG262173 ODB262173:ODC262173 OMX262173:OMY262173 OWT262173:OWU262173 PGP262173:PGQ262173 PQL262173:PQM262173 QAH262173:QAI262173 QKD262173:QKE262173 QTZ262173:QUA262173 RDV262173:RDW262173 RNR262173:RNS262173 RXN262173:RXO262173 SHJ262173:SHK262173 SRF262173:SRG262173 TBB262173:TBC262173 TKX262173:TKY262173 TUT262173:TUU262173 UEP262173:UEQ262173 UOL262173:UOM262173 UYH262173:UYI262173 VID262173:VIE262173 VRZ262173:VSA262173 WBV262173:WBW262173 WLR262173:WLS262173 WVN262173:WVO262173 E327708:F327708 JB327709:JC327709 SX327709:SY327709 ACT327709:ACU327709 AMP327709:AMQ327709 AWL327709:AWM327709 BGH327709:BGI327709 BQD327709:BQE327709 BZZ327709:CAA327709 CJV327709:CJW327709 CTR327709:CTS327709 DDN327709:DDO327709 DNJ327709:DNK327709 DXF327709:DXG327709 EHB327709:EHC327709 EQX327709:EQY327709 FAT327709:FAU327709 FKP327709:FKQ327709 FUL327709:FUM327709 GEH327709:GEI327709 GOD327709:GOE327709 GXZ327709:GYA327709 HHV327709:HHW327709 HRR327709:HRS327709 IBN327709:IBO327709 ILJ327709:ILK327709 IVF327709:IVG327709 JFB327709:JFC327709 JOX327709:JOY327709 JYT327709:JYU327709 KIP327709:KIQ327709 KSL327709:KSM327709 LCH327709:LCI327709 LMD327709:LME327709 LVZ327709:LWA327709 MFV327709:MFW327709 MPR327709:MPS327709 MZN327709:MZO327709 NJJ327709:NJK327709 NTF327709:NTG327709 ODB327709:ODC327709 OMX327709:OMY327709 OWT327709:OWU327709 PGP327709:PGQ327709 PQL327709:PQM327709 QAH327709:QAI327709 QKD327709:QKE327709 QTZ327709:QUA327709 RDV327709:RDW327709 RNR327709:RNS327709 RXN327709:RXO327709 SHJ327709:SHK327709 SRF327709:SRG327709 TBB327709:TBC327709 TKX327709:TKY327709 TUT327709:TUU327709 UEP327709:UEQ327709 UOL327709:UOM327709 UYH327709:UYI327709 VID327709:VIE327709 VRZ327709:VSA327709 WBV327709:WBW327709 WLR327709:WLS327709 WVN327709:WVO327709 E393244:F393244 JB393245:JC393245 SX393245:SY393245 ACT393245:ACU393245 AMP393245:AMQ393245 AWL393245:AWM393245 BGH393245:BGI393245 BQD393245:BQE393245 BZZ393245:CAA393245 CJV393245:CJW393245 CTR393245:CTS393245 DDN393245:DDO393245 DNJ393245:DNK393245 DXF393245:DXG393245 EHB393245:EHC393245 EQX393245:EQY393245 FAT393245:FAU393245 FKP393245:FKQ393245 FUL393245:FUM393245 GEH393245:GEI393245 GOD393245:GOE393245 GXZ393245:GYA393245 HHV393245:HHW393245 HRR393245:HRS393245 IBN393245:IBO393245 ILJ393245:ILK393245 IVF393245:IVG393245 JFB393245:JFC393245 JOX393245:JOY393245 JYT393245:JYU393245 KIP393245:KIQ393245 KSL393245:KSM393245 LCH393245:LCI393245 LMD393245:LME393245 LVZ393245:LWA393245 MFV393245:MFW393245 MPR393245:MPS393245 MZN393245:MZO393245 NJJ393245:NJK393245 NTF393245:NTG393245 ODB393245:ODC393245 OMX393245:OMY393245 OWT393245:OWU393245 PGP393245:PGQ393245 PQL393245:PQM393245 QAH393245:QAI393245 QKD393245:QKE393245 QTZ393245:QUA393245 RDV393245:RDW393245 RNR393245:RNS393245 RXN393245:RXO393245 SHJ393245:SHK393245 SRF393245:SRG393245 TBB393245:TBC393245 TKX393245:TKY393245 TUT393245:TUU393245 UEP393245:UEQ393245 UOL393245:UOM393245 UYH393245:UYI393245 VID393245:VIE393245 VRZ393245:VSA393245 WBV393245:WBW393245 WLR393245:WLS393245 WVN393245:WVO393245 E458780:F458780 JB458781:JC458781 SX458781:SY458781 ACT458781:ACU458781 AMP458781:AMQ458781 AWL458781:AWM458781 BGH458781:BGI458781 BQD458781:BQE458781 BZZ458781:CAA458781 CJV458781:CJW458781 CTR458781:CTS458781 DDN458781:DDO458781 DNJ458781:DNK458781 DXF458781:DXG458781 EHB458781:EHC458781 EQX458781:EQY458781 FAT458781:FAU458781 FKP458781:FKQ458781 FUL458781:FUM458781 GEH458781:GEI458781 GOD458781:GOE458781 GXZ458781:GYA458781 HHV458781:HHW458781 HRR458781:HRS458781 IBN458781:IBO458781 ILJ458781:ILK458781 IVF458781:IVG458781 JFB458781:JFC458781 JOX458781:JOY458781 JYT458781:JYU458781 KIP458781:KIQ458781 KSL458781:KSM458781 LCH458781:LCI458781 LMD458781:LME458781 LVZ458781:LWA458781 MFV458781:MFW458781 MPR458781:MPS458781 MZN458781:MZO458781 NJJ458781:NJK458781 NTF458781:NTG458781 ODB458781:ODC458781 OMX458781:OMY458781 OWT458781:OWU458781 PGP458781:PGQ458781 PQL458781:PQM458781 QAH458781:QAI458781 QKD458781:QKE458781 QTZ458781:QUA458781 RDV458781:RDW458781 RNR458781:RNS458781 RXN458781:RXO458781 SHJ458781:SHK458781 SRF458781:SRG458781 TBB458781:TBC458781 TKX458781:TKY458781 TUT458781:TUU458781 UEP458781:UEQ458781 UOL458781:UOM458781 UYH458781:UYI458781 VID458781:VIE458781 VRZ458781:VSA458781 WBV458781:WBW458781 WLR458781:WLS458781 WVN458781:WVO458781 E524316:F524316 JB524317:JC524317 SX524317:SY524317 ACT524317:ACU524317 AMP524317:AMQ524317 AWL524317:AWM524317 BGH524317:BGI524317 BQD524317:BQE524317 BZZ524317:CAA524317 CJV524317:CJW524317 CTR524317:CTS524317 DDN524317:DDO524317 DNJ524317:DNK524317 DXF524317:DXG524317 EHB524317:EHC524317 EQX524317:EQY524317 FAT524317:FAU524317 FKP524317:FKQ524317 FUL524317:FUM524317 GEH524317:GEI524317 GOD524317:GOE524317 GXZ524317:GYA524317 HHV524317:HHW524317 HRR524317:HRS524317 IBN524317:IBO524317 ILJ524317:ILK524317 IVF524317:IVG524317 JFB524317:JFC524317 JOX524317:JOY524317 JYT524317:JYU524317 KIP524317:KIQ524317 KSL524317:KSM524317 LCH524317:LCI524317 LMD524317:LME524317 LVZ524317:LWA524317 MFV524317:MFW524317 MPR524317:MPS524317 MZN524317:MZO524317 NJJ524317:NJK524317 NTF524317:NTG524317 ODB524317:ODC524317 OMX524317:OMY524317 OWT524317:OWU524317 PGP524317:PGQ524317 PQL524317:PQM524317 QAH524317:QAI524317 QKD524317:QKE524317 QTZ524317:QUA524317 RDV524317:RDW524317 RNR524317:RNS524317 RXN524317:RXO524317 SHJ524317:SHK524317 SRF524317:SRG524317 TBB524317:TBC524317 TKX524317:TKY524317 TUT524317:TUU524317 UEP524317:UEQ524317 UOL524317:UOM524317 UYH524317:UYI524317 VID524317:VIE524317 VRZ524317:VSA524317 WBV524317:WBW524317 WLR524317:WLS524317 WVN524317:WVO524317 E589852:F589852 JB589853:JC589853 SX589853:SY589853 ACT589853:ACU589853 AMP589853:AMQ589853 AWL589853:AWM589853 BGH589853:BGI589853 BQD589853:BQE589853 BZZ589853:CAA589853 CJV589853:CJW589853 CTR589853:CTS589853 DDN589853:DDO589853 DNJ589853:DNK589853 DXF589853:DXG589853 EHB589853:EHC589853 EQX589853:EQY589853 FAT589853:FAU589853 FKP589853:FKQ589853 FUL589853:FUM589853 GEH589853:GEI589853 GOD589853:GOE589853 GXZ589853:GYA589853 HHV589853:HHW589853 HRR589853:HRS589853 IBN589853:IBO589853 ILJ589853:ILK589853 IVF589853:IVG589853 JFB589853:JFC589853 JOX589853:JOY589853 JYT589853:JYU589853 KIP589853:KIQ589853 KSL589853:KSM589853 LCH589853:LCI589853 LMD589853:LME589853 LVZ589853:LWA589853 MFV589853:MFW589853 MPR589853:MPS589853 MZN589853:MZO589853 NJJ589853:NJK589853 NTF589853:NTG589853 ODB589853:ODC589853 OMX589853:OMY589853 OWT589853:OWU589853 PGP589853:PGQ589853 PQL589853:PQM589853 QAH589853:QAI589853 QKD589853:QKE589853 QTZ589853:QUA589853 RDV589853:RDW589853 RNR589853:RNS589853 RXN589853:RXO589853 SHJ589853:SHK589853 SRF589853:SRG589853 TBB589853:TBC589853 TKX589853:TKY589853 TUT589853:TUU589853 UEP589853:UEQ589853 UOL589853:UOM589853 UYH589853:UYI589853 VID589853:VIE589853 VRZ589853:VSA589853 WBV589853:WBW589853 WLR589853:WLS589853 WVN589853:WVO589853 E655388:F655388 JB655389:JC655389 SX655389:SY655389 ACT655389:ACU655389 AMP655389:AMQ655389 AWL655389:AWM655389 BGH655389:BGI655389 BQD655389:BQE655389 BZZ655389:CAA655389 CJV655389:CJW655389 CTR655389:CTS655389 DDN655389:DDO655389 DNJ655389:DNK655389 DXF655389:DXG655389 EHB655389:EHC655389 EQX655389:EQY655389 FAT655389:FAU655389 FKP655389:FKQ655389 FUL655389:FUM655389 GEH655389:GEI655389 GOD655389:GOE655389 GXZ655389:GYA655389 HHV655389:HHW655389 HRR655389:HRS655389 IBN655389:IBO655389 ILJ655389:ILK655389 IVF655389:IVG655389 JFB655389:JFC655389 JOX655389:JOY655389 JYT655389:JYU655389 KIP655389:KIQ655389 KSL655389:KSM655389 LCH655389:LCI655389 LMD655389:LME655389 LVZ655389:LWA655389 MFV655389:MFW655389 MPR655389:MPS655389 MZN655389:MZO655389 NJJ655389:NJK655389 NTF655389:NTG655389 ODB655389:ODC655389 OMX655389:OMY655389 OWT655389:OWU655389 PGP655389:PGQ655389 PQL655389:PQM655389 QAH655389:QAI655389 QKD655389:QKE655389 QTZ655389:QUA655389 RDV655389:RDW655389 RNR655389:RNS655389 RXN655389:RXO655389 SHJ655389:SHK655389 SRF655389:SRG655389 TBB655389:TBC655389 TKX655389:TKY655389 TUT655389:TUU655389 UEP655389:UEQ655389 UOL655389:UOM655389 UYH655389:UYI655389 VID655389:VIE655389 VRZ655389:VSA655389 WBV655389:WBW655389 WLR655389:WLS655389 WVN655389:WVO655389 E720924:F720924 JB720925:JC720925 SX720925:SY720925 ACT720925:ACU720925 AMP720925:AMQ720925 AWL720925:AWM720925 BGH720925:BGI720925 BQD720925:BQE720925 BZZ720925:CAA720925 CJV720925:CJW720925 CTR720925:CTS720925 DDN720925:DDO720925 DNJ720925:DNK720925 DXF720925:DXG720925 EHB720925:EHC720925 EQX720925:EQY720925 FAT720925:FAU720925 FKP720925:FKQ720925 FUL720925:FUM720925 GEH720925:GEI720925 GOD720925:GOE720925 GXZ720925:GYA720925 HHV720925:HHW720925 HRR720925:HRS720925 IBN720925:IBO720925 ILJ720925:ILK720925 IVF720925:IVG720925 JFB720925:JFC720925 JOX720925:JOY720925 JYT720925:JYU720925 KIP720925:KIQ720925 KSL720925:KSM720925 LCH720925:LCI720925 LMD720925:LME720925 LVZ720925:LWA720925 MFV720925:MFW720925 MPR720925:MPS720925 MZN720925:MZO720925 NJJ720925:NJK720925 NTF720925:NTG720925 ODB720925:ODC720925 OMX720925:OMY720925 OWT720925:OWU720925 PGP720925:PGQ720925 PQL720925:PQM720925 QAH720925:QAI720925 QKD720925:QKE720925 QTZ720925:QUA720925 RDV720925:RDW720925 RNR720925:RNS720925 RXN720925:RXO720925 SHJ720925:SHK720925 SRF720925:SRG720925 TBB720925:TBC720925 TKX720925:TKY720925 TUT720925:TUU720925 UEP720925:UEQ720925 UOL720925:UOM720925 UYH720925:UYI720925 VID720925:VIE720925 VRZ720925:VSA720925 WBV720925:WBW720925 WLR720925:WLS720925 WVN720925:WVO720925 E786460:F786460 JB786461:JC786461 SX786461:SY786461 ACT786461:ACU786461 AMP786461:AMQ786461 AWL786461:AWM786461 BGH786461:BGI786461 BQD786461:BQE786461 BZZ786461:CAA786461 CJV786461:CJW786461 CTR786461:CTS786461 DDN786461:DDO786461 DNJ786461:DNK786461 DXF786461:DXG786461 EHB786461:EHC786461 EQX786461:EQY786461 FAT786461:FAU786461 FKP786461:FKQ786461 FUL786461:FUM786461 GEH786461:GEI786461 GOD786461:GOE786461 GXZ786461:GYA786461 HHV786461:HHW786461 HRR786461:HRS786461 IBN786461:IBO786461 ILJ786461:ILK786461 IVF786461:IVG786461 JFB786461:JFC786461 JOX786461:JOY786461 JYT786461:JYU786461 KIP786461:KIQ786461 KSL786461:KSM786461 LCH786461:LCI786461 LMD786461:LME786461 LVZ786461:LWA786461 MFV786461:MFW786461 MPR786461:MPS786461 MZN786461:MZO786461 NJJ786461:NJK786461 NTF786461:NTG786461 ODB786461:ODC786461 OMX786461:OMY786461 OWT786461:OWU786461 PGP786461:PGQ786461 PQL786461:PQM786461 QAH786461:QAI786461 QKD786461:QKE786461 QTZ786461:QUA786461 RDV786461:RDW786461 RNR786461:RNS786461 RXN786461:RXO786461 SHJ786461:SHK786461 SRF786461:SRG786461 TBB786461:TBC786461 TKX786461:TKY786461 TUT786461:TUU786461 UEP786461:UEQ786461 UOL786461:UOM786461 UYH786461:UYI786461 VID786461:VIE786461 VRZ786461:VSA786461 WBV786461:WBW786461 WLR786461:WLS786461 WVN786461:WVO786461 E851996:F851996 JB851997:JC851997 SX851997:SY851997 ACT851997:ACU851997 AMP851997:AMQ851997 AWL851997:AWM851997 BGH851997:BGI851997 BQD851997:BQE851997 BZZ851997:CAA851997 CJV851997:CJW851997 CTR851997:CTS851997 DDN851997:DDO851997 DNJ851997:DNK851997 DXF851997:DXG851997 EHB851997:EHC851997 EQX851997:EQY851997 FAT851997:FAU851997 FKP851997:FKQ851997 FUL851997:FUM851997 GEH851997:GEI851997 GOD851997:GOE851997 GXZ851997:GYA851997 HHV851997:HHW851997 HRR851997:HRS851997 IBN851997:IBO851997 ILJ851997:ILK851997 IVF851997:IVG851997 JFB851997:JFC851997 JOX851997:JOY851997 JYT851997:JYU851997 KIP851997:KIQ851997 KSL851997:KSM851997 LCH851997:LCI851997 LMD851997:LME851997 LVZ851997:LWA851997 MFV851997:MFW851997 MPR851997:MPS851997 MZN851997:MZO851997 NJJ851997:NJK851997 NTF851997:NTG851997 ODB851997:ODC851997 OMX851997:OMY851997 OWT851997:OWU851997 PGP851997:PGQ851997 PQL851997:PQM851997 QAH851997:QAI851997 QKD851997:QKE851997 QTZ851997:QUA851997 RDV851997:RDW851997 RNR851997:RNS851997 RXN851997:RXO851997 SHJ851997:SHK851997 SRF851997:SRG851997 TBB851997:TBC851997 TKX851997:TKY851997 TUT851997:TUU851997 UEP851997:UEQ851997 UOL851997:UOM851997 UYH851997:UYI851997 VID851997:VIE851997 VRZ851997:VSA851997 WBV851997:WBW851997 WLR851997:WLS851997 WVN851997:WVO851997 E917532:F917532 JB917533:JC917533 SX917533:SY917533 ACT917533:ACU917533 AMP917533:AMQ917533 AWL917533:AWM917533 BGH917533:BGI917533 BQD917533:BQE917533 BZZ917533:CAA917533 CJV917533:CJW917533 CTR917533:CTS917533 DDN917533:DDO917533 DNJ917533:DNK917533 DXF917533:DXG917533 EHB917533:EHC917533 EQX917533:EQY917533 FAT917533:FAU917533 FKP917533:FKQ917533 FUL917533:FUM917533 GEH917533:GEI917533 GOD917533:GOE917533 GXZ917533:GYA917533 HHV917533:HHW917533 HRR917533:HRS917533 IBN917533:IBO917533 ILJ917533:ILK917533 IVF917533:IVG917533 JFB917533:JFC917533 JOX917533:JOY917533 JYT917533:JYU917533 KIP917533:KIQ917533 KSL917533:KSM917533 LCH917533:LCI917533 LMD917533:LME917533 LVZ917533:LWA917533 MFV917533:MFW917533 MPR917533:MPS917533 MZN917533:MZO917533 NJJ917533:NJK917533 NTF917533:NTG917533 ODB917533:ODC917533 OMX917533:OMY917533 OWT917533:OWU917533 PGP917533:PGQ917533 PQL917533:PQM917533 QAH917533:QAI917533 QKD917533:QKE917533 QTZ917533:QUA917533 RDV917533:RDW917533 RNR917533:RNS917533 RXN917533:RXO917533 SHJ917533:SHK917533 SRF917533:SRG917533 TBB917533:TBC917533 TKX917533:TKY917533 TUT917533:TUU917533 UEP917533:UEQ917533 UOL917533:UOM917533 UYH917533:UYI917533 VID917533:VIE917533 VRZ917533:VSA917533 WBV917533:WBW917533 WLR917533:WLS917533 WVN917533:WVO917533 E983068:F983068 JB983069:JC983069 SX983069:SY983069 ACT983069:ACU983069 AMP983069:AMQ983069 AWL983069:AWM983069 BGH983069:BGI983069 BQD983069:BQE983069 BZZ983069:CAA983069 CJV983069:CJW983069 CTR983069:CTS983069 DDN983069:DDO983069 DNJ983069:DNK983069 DXF983069:DXG983069 EHB983069:EHC983069 EQX983069:EQY983069 FAT983069:FAU983069 FKP983069:FKQ983069 FUL983069:FUM983069 GEH983069:GEI983069 GOD983069:GOE983069 GXZ983069:GYA983069 HHV983069:HHW983069 HRR983069:HRS983069 IBN983069:IBO983069 ILJ983069:ILK983069 IVF983069:IVG983069 JFB983069:JFC983069 JOX983069:JOY983069 JYT983069:JYU983069 KIP983069:KIQ983069 KSL983069:KSM983069 LCH983069:LCI983069 LMD983069:LME983069 LVZ983069:LWA983069 MFV983069:MFW983069 MPR983069:MPS983069 MZN983069:MZO983069 NJJ983069:NJK983069 NTF983069:NTG983069 ODB983069:ODC983069 OMX983069:OMY983069 OWT983069:OWU983069 PGP983069:PGQ983069 PQL983069:PQM983069 QAH983069:QAI983069 QKD983069:QKE983069 QTZ983069:QUA983069 RDV983069:RDW983069 RNR983069:RNS983069 RXN983069:RXO983069 SHJ983069:SHK983069 SRF983069:SRG983069 TBB983069:TBC983069 TKX983069:TKY983069 TUT983069:TUU983069 UEP983069:UEQ983069 UOL983069:UOM983069 UYH983069:UYI983069 VID983069:VIE983069 VRZ983069:VSA983069 WBV983069:WBW983069 WLR983069:WLS983069" xr:uid="{8792F9F2-67B6-4A3E-BD55-39FB40187610}">
      <formula1>"１．個人契約,２．法人契約,３．その他(任意団体等）"</formula1>
    </dataValidation>
    <dataValidation type="list" allowBlank="1" showInputMessage="1" showErrorMessage="1" sqref="G19:I19" xr:uid="{75BA4DC2-D9B2-459D-9DCC-215BE89351D3}">
      <formula1>"本人,契約者に所属する者,契約者から出演委託を受けた者"</formula1>
    </dataValidation>
    <dataValidation type="list" allowBlank="1" showInputMessage="1" showErrorMessage="1" sqref="E21:G21" xr:uid="{3B144BE6-F863-465D-8650-B38CDB5737A8}">
      <formula1>"1.講演,2.対談,3.パネルディスカッション,4.実演,5.審査員,6.その他"</formula1>
    </dataValidation>
    <dataValidation type="list" allowBlank="1" showInputMessage="1" showErrorMessage="1" sqref="F30:G30 F32:G32" xr:uid="{287541A3-CBF8-4FDF-B0F5-DC253FD6D1BF}">
      <formula1>"1．謝礼に含む,2．謝礼に含まない,3．掛からない"</formula1>
    </dataValidation>
    <dataValidation type="list" allowBlank="1" showInputMessage="1" showErrorMessage="1" sqref="E44:F44" xr:uid="{38CA4786-536A-422C-82A6-EECF87A9879A}">
      <formula1>"普通,当座　"</formula1>
    </dataValidation>
    <dataValidation type="list" allowBlank="1" showInputMessage="1" showErrorMessage="1" sqref="E22:F22" xr:uid="{9A5180AD-CE2B-4BE3-8B1F-D748E19AD39A}">
      <formula1>"1.個人契約,2.法人契約,3.その他(任意団体等）"</formula1>
    </dataValidation>
  </dataValidations>
  <printOptions horizontalCentered="1"/>
  <pageMargins left="0.70866141732283472" right="0.70866141732283472" top="0.74803149606299213" bottom="0.74803149606299213" header="0.31496062992125984" footer="0.31496062992125984"/>
  <pageSetup paperSize="9" scale="85" fitToHeight="2" orientation="portrait" blackAndWhite="1" r:id="rId1"/>
  <headerFooter differentFirst="1">
    <firstFooter>&amp;C裏面へ</firstFooter>
  </headerFooter>
  <rowBreaks count="1" manualBreakCount="1">
    <brk id="58" max="10" man="1"/>
  </rowBreak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H52"/>
  <sheetViews>
    <sheetView view="pageBreakPreview" zoomScaleNormal="100" zoomScaleSheetLayoutView="100" workbookViewId="0">
      <selection activeCell="B1" sqref="B1"/>
    </sheetView>
  </sheetViews>
  <sheetFormatPr defaultColWidth="9" defaultRowHeight="18" customHeight="1"/>
  <cols>
    <col min="1" max="1" width="1.109375" style="305" customWidth="1"/>
    <col min="2" max="2" width="14" style="305" customWidth="1"/>
    <col min="3" max="3" width="13.109375" style="305" customWidth="1"/>
    <col min="4" max="4" width="20.109375" style="305" customWidth="1"/>
    <col min="5" max="5" width="13.109375" style="305" customWidth="1"/>
    <col min="6" max="7" width="12.109375" style="305" customWidth="1"/>
    <col min="8" max="8" width="7.109375" style="305" customWidth="1"/>
    <col min="9" max="16384" width="9" style="305"/>
  </cols>
  <sheetData>
    <row r="1" spans="1:8" ht="15" customHeight="1">
      <c r="A1" s="255"/>
      <c r="B1" s="304"/>
      <c r="C1" s="59"/>
      <c r="D1" s="59"/>
      <c r="E1" s="59"/>
      <c r="F1" s="59"/>
      <c r="G1" s="822" t="s">
        <v>463</v>
      </c>
      <c r="H1" s="822"/>
    </row>
    <row r="2" spans="1:8" s="60" customFormat="1" ht="18" customHeight="1">
      <c r="A2" s="59"/>
      <c r="B2" s="834" t="s">
        <v>58</v>
      </c>
      <c r="C2" s="834"/>
      <c r="D2" s="834"/>
      <c r="E2" s="834"/>
      <c r="F2" s="834"/>
      <c r="G2" s="834"/>
      <c r="H2" s="834"/>
    </row>
    <row r="3" spans="1:8" s="60" customFormat="1" ht="6" customHeight="1">
      <c r="A3" s="59"/>
      <c r="B3" s="306"/>
      <c r="C3" s="306"/>
      <c r="D3" s="306"/>
      <c r="E3" s="306"/>
      <c r="F3" s="306"/>
      <c r="G3" s="306"/>
      <c r="H3" s="306"/>
    </row>
    <row r="4" spans="1:8" s="60" customFormat="1" ht="18" customHeight="1">
      <c r="A4" s="59"/>
      <c r="B4" s="833" t="str">
        <f>'収支予算書(様式2)'!$B$4</f>
        <v>事業名称：</v>
      </c>
      <c r="C4" s="833"/>
      <c r="D4" s="833"/>
      <c r="E4" s="833"/>
      <c r="F4" s="833"/>
      <c r="G4" s="833"/>
      <c r="H4" s="306"/>
    </row>
    <row r="5" spans="1:8" ht="11.25" customHeight="1" thickBot="1">
      <c r="A5" s="59"/>
      <c r="B5" s="823"/>
      <c r="C5" s="823"/>
      <c r="D5" s="823"/>
      <c r="E5" s="823"/>
      <c r="F5" s="823"/>
      <c r="G5" s="823"/>
      <c r="H5" s="823"/>
    </row>
    <row r="6" spans="1:8" s="61" customFormat="1" ht="18" customHeight="1">
      <c r="A6" s="59"/>
      <c r="B6" s="824" t="s">
        <v>59</v>
      </c>
      <c r="C6" s="825"/>
      <c r="D6" s="826" t="s">
        <v>60</v>
      </c>
      <c r="E6" s="828" t="s">
        <v>61</v>
      </c>
      <c r="F6" s="829"/>
      <c r="G6" s="830"/>
      <c r="H6" s="831" t="s">
        <v>62</v>
      </c>
    </row>
    <row r="7" spans="1:8" s="61" customFormat="1" ht="18" customHeight="1" thickBot="1">
      <c r="A7" s="59"/>
      <c r="B7" s="307" t="s">
        <v>63</v>
      </c>
      <c r="C7" s="308" t="s">
        <v>29</v>
      </c>
      <c r="D7" s="827"/>
      <c r="E7" s="309" t="s">
        <v>64</v>
      </c>
      <c r="F7" s="310" t="s">
        <v>65</v>
      </c>
      <c r="G7" s="311" t="s">
        <v>66</v>
      </c>
      <c r="H7" s="832"/>
    </row>
    <row r="8" spans="1:8" s="61" customFormat="1" ht="18" customHeight="1" thickTop="1">
      <c r="A8" s="59"/>
      <c r="B8" s="312"/>
      <c r="C8" s="313"/>
      <c r="D8" s="314"/>
      <c r="E8" s="315"/>
      <c r="F8" s="315"/>
      <c r="G8" s="316">
        <f>E8-F8</f>
        <v>0</v>
      </c>
      <c r="H8" s="317"/>
    </row>
    <row r="9" spans="1:8" s="61" customFormat="1" ht="18" customHeight="1">
      <c r="A9" s="59"/>
      <c r="B9" s="318"/>
      <c r="C9" s="319"/>
      <c r="D9" s="314"/>
      <c r="E9" s="315"/>
      <c r="F9" s="315"/>
      <c r="G9" s="316">
        <f>E9-F9</f>
        <v>0</v>
      </c>
      <c r="H9" s="317"/>
    </row>
    <row r="10" spans="1:8" s="62" customFormat="1" ht="18" customHeight="1">
      <c r="A10" s="59"/>
      <c r="B10" s="318"/>
      <c r="C10" s="319"/>
      <c r="D10" s="314"/>
      <c r="E10" s="315"/>
      <c r="F10" s="315"/>
      <c r="G10" s="316">
        <f>E10-F10</f>
        <v>0</v>
      </c>
      <c r="H10" s="317"/>
    </row>
    <row r="11" spans="1:8" ht="18" customHeight="1" thickBot="1">
      <c r="A11" s="59"/>
      <c r="B11" s="320"/>
      <c r="C11" s="321"/>
      <c r="D11" s="322"/>
      <c r="E11" s="323"/>
      <c r="F11" s="323"/>
      <c r="G11" s="324">
        <f>E11-F11</f>
        <v>0</v>
      </c>
      <c r="H11" s="325"/>
    </row>
    <row r="12" spans="1:8" ht="18" customHeight="1" thickBot="1">
      <c r="A12" s="59"/>
      <c r="B12" s="835" t="s">
        <v>67</v>
      </c>
      <c r="C12" s="836"/>
      <c r="D12" s="837"/>
      <c r="E12" s="326">
        <f>SUM(E8:E11)</f>
        <v>0</v>
      </c>
      <c r="F12" s="326">
        <f>SUM(F8:F11)</f>
        <v>0</v>
      </c>
      <c r="G12" s="327">
        <f>SUM(G8:G11)</f>
        <v>0</v>
      </c>
      <c r="H12" s="328"/>
    </row>
    <row r="13" spans="1:8" ht="18" customHeight="1">
      <c r="A13" s="59"/>
      <c r="B13" s="842" t="s">
        <v>589</v>
      </c>
      <c r="C13" s="842"/>
      <c r="D13" s="842"/>
      <c r="E13" s="842"/>
      <c r="F13" s="329"/>
      <c r="G13" s="330"/>
      <c r="H13" s="331"/>
    </row>
    <row r="14" spans="1:8" ht="27" customHeight="1">
      <c r="A14" s="59"/>
      <c r="B14" s="332" t="s">
        <v>233</v>
      </c>
      <c r="C14" s="333"/>
      <c r="D14" s="333"/>
    </row>
    <row r="15" spans="1:8" ht="13.2">
      <c r="A15" s="59"/>
      <c r="D15" s="60"/>
      <c r="E15" s="60"/>
    </row>
    <row r="16" spans="1:8" ht="13.2">
      <c r="A16" s="59"/>
      <c r="D16" s="60" t="s">
        <v>775</v>
      </c>
    </row>
    <row r="17" spans="1:8" ht="6.75" customHeight="1">
      <c r="A17" s="59"/>
      <c r="D17" s="60"/>
    </row>
    <row r="18" spans="1:8" ht="18" customHeight="1">
      <c r="A18" s="59"/>
      <c r="B18" s="838" t="s">
        <v>214</v>
      </c>
      <c r="C18" s="838"/>
      <c r="D18" s="838"/>
      <c r="E18" s="838"/>
      <c r="F18" s="838"/>
      <c r="G18" s="838"/>
      <c r="H18" s="838"/>
    </row>
    <row r="19" spans="1:8" ht="18" customHeight="1">
      <c r="A19" s="59"/>
      <c r="B19" s="839" t="s">
        <v>872</v>
      </c>
      <c r="C19" s="839"/>
      <c r="D19" s="839"/>
      <c r="E19" s="839"/>
      <c r="F19" s="839"/>
      <c r="G19" s="839"/>
      <c r="H19" s="839"/>
    </row>
    <row r="20" spans="1:8" ht="18" customHeight="1">
      <c r="A20" s="840" t="s">
        <v>677</v>
      </c>
      <c r="B20" s="840"/>
      <c r="C20" s="840"/>
      <c r="D20" s="840"/>
      <c r="E20" s="840"/>
      <c r="F20" s="840"/>
      <c r="G20" s="840"/>
      <c r="H20" s="840"/>
    </row>
    <row r="21" spans="1:8" ht="13.2">
      <c r="A21" s="59"/>
      <c r="B21" s="841" t="s">
        <v>672</v>
      </c>
      <c r="C21" s="841"/>
      <c r="D21" s="841"/>
      <c r="E21" s="841"/>
      <c r="F21" s="841"/>
      <c r="G21" s="841"/>
      <c r="H21" s="841"/>
    </row>
    <row r="22" spans="1:8" ht="13.2">
      <c r="A22" s="59"/>
      <c r="B22" s="841" t="s">
        <v>764</v>
      </c>
      <c r="C22" s="841"/>
      <c r="D22" s="841"/>
      <c r="E22" s="841"/>
      <c r="F22" s="841"/>
      <c r="G22" s="841"/>
      <c r="H22" s="841"/>
    </row>
    <row r="23" spans="1:8" ht="13.2">
      <c r="A23" s="59"/>
      <c r="B23" s="841" t="s">
        <v>232</v>
      </c>
      <c r="C23" s="841"/>
      <c r="D23" s="841"/>
      <c r="E23" s="841"/>
      <c r="F23" s="841"/>
      <c r="G23" s="841"/>
      <c r="H23" s="841"/>
    </row>
    <row r="24" spans="1:8" ht="13.2">
      <c r="A24" s="59"/>
      <c r="B24" s="129" t="s">
        <v>673</v>
      </c>
      <c r="C24" s="129"/>
      <c r="D24" s="129"/>
      <c r="E24" s="129"/>
      <c r="F24" s="129"/>
      <c r="G24" s="129"/>
      <c r="H24" s="129"/>
    </row>
    <row r="25" spans="1:8" ht="13.2">
      <c r="A25" s="59"/>
      <c r="B25" s="129" t="s">
        <v>671</v>
      </c>
      <c r="C25" s="129"/>
      <c r="D25" s="129"/>
      <c r="E25" s="129"/>
      <c r="F25" s="129"/>
      <c r="G25" s="129"/>
      <c r="H25" s="129"/>
    </row>
    <row r="26" spans="1:8" ht="13.2">
      <c r="A26" s="59"/>
      <c r="B26" s="129" t="s">
        <v>413</v>
      </c>
      <c r="C26" s="129"/>
      <c r="D26" s="129"/>
      <c r="E26" s="129"/>
      <c r="F26" s="129"/>
      <c r="G26" s="129"/>
      <c r="H26" s="129"/>
    </row>
    <row r="27" spans="1:8" ht="13.2">
      <c r="A27" s="59"/>
      <c r="B27" s="841" t="s">
        <v>675</v>
      </c>
      <c r="C27" s="841"/>
      <c r="D27" s="841"/>
      <c r="E27" s="841"/>
      <c r="F27" s="841"/>
      <c r="G27" s="841"/>
      <c r="H27" s="841"/>
    </row>
    <row r="28" spans="1:8" ht="13.2">
      <c r="A28" s="59"/>
      <c r="B28" s="841" t="s">
        <v>681</v>
      </c>
      <c r="C28" s="841"/>
      <c r="D28" s="841"/>
      <c r="E28" s="841"/>
      <c r="F28" s="841"/>
      <c r="G28" s="841"/>
      <c r="H28" s="841"/>
    </row>
    <row r="29" spans="1:8" ht="29.25" customHeight="1">
      <c r="A29" s="59"/>
      <c r="B29" s="845" t="s">
        <v>682</v>
      </c>
      <c r="C29" s="845"/>
      <c r="D29" s="845"/>
      <c r="E29" s="845"/>
      <c r="F29" s="845"/>
      <c r="G29" s="845"/>
      <c r="H29" s="845"/>
    </row>
    <row r="30" spans="1:8" ht="13.2">
      <c r="A30" s="59"/>
      <c r="B30" s="841" t="s">
        <v>873</v>
      </c>
      <c r="C30" s="841"/>
      <c r="D30" s="841"/>
      <c r="E30" s="841"/>
      <c r="F30" s="841"/>
      <c r="G30" s="841"/>
      <c r="H30" s="841"/>
    </row>
    <row r="31" spans="1:8" ht="6" customHeight="1">
      <c r="A31" s="59"/>
      <c r="B31" s="841"/>
      <c r="C31" s="841"/>
      <c r="D31" s="841"/>
      <c r="E31" s="841"/>
      <c r="F31" s="841"/>
      <c r="G31" s="841"/>
      <c r="H31" s="841"/>
    </row>
    <row r="32" spans="1:8" ht="18" customHeight="1">
      <c r="A32" s="840" t="s">
        <v>678</v>
      </c>
      <c r="B32" s="840"/>
      <c r="C32" s="840"/>
      <c r="D32" s="840"/>
      <c r="E32" s="840"/>
      <c r="F32" s="840"/>
      <c r="G32" s="840"/>
      <c r="H32" s="840"/>
    </row>
    <row r="33" spans="1:8" ht="18" customHeight="1">
      <c r="A33" s="59"/>
      <c r="B33" s="843" t="s">
        <v>895</v>
      </c>
      <c r="C33" s="843"/>
      <c r="D33" s="843"/>
      <c r="E33" s="843"/>
      <c r="F33" s="843"/>
      <c r="G33" s="843"/>
      <c r="H33" s="843"/>
    </row>
    <row r="34" spans="1:8" ht="13.2">
      <c r="A34" s="59"/>
      <c r="B34" s="821" t="s">
        <v>896</v>
      </c>
      <c r="C34" s="821"/>
      <c r="D34" s="821"/>
      <c r="E34" s="821"/>
      <c r="F34" s="821"/>
      <c r="G34" s="821"/>
      <c r="H34" s="821"/>
    </row>
    <row r="35" spans="1:8" ht="27.75" customHeight="1">
      <c r="A35" s="59"/>
      <c r="B35" s="844" t="s">
        <v>874</v>
      </c>
      <c r="C35" s="844"/>
      <c r="D35" s="844"/>
      <c r="E35" s="844"/>
      <c r="F35" s="844"/>
      <c r="G35" s="844"/>
      <c r="H35" s="844"/>
    </row>
    <row r="36" spans="1:8" ht="18" customHeight="1">
      <c r="A36" s="59"/>
      <c r="B36" s="843" t="s">
        <v>684</v>
      </c>
      <c r="C36" s="843"/>
      <c r="D36" s="843"/>
      <c r="E36" s="843"/>
      <c r="F36" s="843"/>
      <c r="G36" s="843"/>
      <c r="H36" s="843"/>
    </row>
    <row r="37" spans="1:8" ht="13.2">
      <c r="A37" s="59"/>
      <c r="B37" s="821" t="s">
        <v>334</v>
      </c>
      <c r="C37" s="821"/>
      <c r="D37" s="821"/>
      <c r="E37" s="821"/>
      <c r="F37" s="821"/>
      <c r="G37" s="821"/>
      <c r="H37" s="821"/>
    </row>
    <row r="38" spans="1:8" ht="27.75" customHeight="1">
      <c r="A38" s="59"/>
      <c r="B38" s="844" t="s">
        <v>674</v>
      </c>
      <c r="C38" s="844"/>
      <c r="D38" s="844"/>
      <c r="E38" s="844"/>
      <c r="F38" s="844"/>
      <c r="G38" s="844"/>
      <c r="H38" s="844"/>
    </row>
    <row r="39" spans="1:8" ht="27.75" customHeight="1">
      <c r="A39" s="59"/>
      <c r="B39" s="844" t="s">
        <v>683</v>
      </c>
      <c r="C39" s="844"/>
      <c r="D39" s="844"/>
      <c r="E39" s="844"/>
      <c r="F39" s="844"/>
      <c r="G39" s="844"/>
      <c r="H39" s="844"/>
    </row>
    <row r="40" spans="1:8" ht="13.2">
      <c r="A40" s="59"/>
      <c r="B40" s="844" t="s">
        <v>1111</v>
      </c>
      <c r="C40" s="846"/>
      <c r="D40" s="846"/>
      <c r="E40" s="846"/>
      <c r="F40" s="846"/>
      <c r="G40" s="846"/>
      <c r="H40" s="846"/>
    </row>
    <row r="41" spans="1:8" ht="6" customHeight="1">
      <c r="A41" s="59"/>
      <c r="B41" s="841"/>
      <c r="C41" s="841"/>
      <c r="D41" s="841"/>
      <c r="E41" s="841"/>
      <c r="F41" s="841"/>
      <c r="G41" s="841"/>
      <c r="H41" s="841"/>
    </row>
    <row r="42" spans="1:8" ht="18" customHeight="1">
      <c r="A42" s="840" t="s">
        <v>679</v>
      </c>
      <c r="B42" s="840"/>
      <c r="C42" s="840"/>
      <c r="D42" s="840"/>
      <c r="E42" s="840"/>
      <c r="F42" s="840"/>
      <c r="G42" s="840"/>
      <c r="H42" s="840"/>
    </row>
    <row r="43" spans="1:8" ht="40.5" customHeight="1">
      <c r="A43" s="59"/>
      <c r="B43" s="845" t="s">
        <v>765</v>
      </c>
      <c r="C43" s="845"/>
      <c r="D43" s="845"/>
      <c r="E43" s="845"/>
      <c r="F43" s="845"/>
      <c r="G43" s="845"/>
      <c r="H43" s="845"/>
    </row>
    <row r="44" spans="1:8" ht="27.75" customHeight="1">
      <c r="A44" s="59"/>
      <c r="B44" s="845" t="s">
        <v>766</v>
      </c>
      <c r="C44" s="845"/>
      <c r="D44" s="845"/>
      <c r="E44" s="845"/>
      <c r="F44" s="845"/>
      <c r="G44" s="845"/>
      <c r="H44" s="845"/>
    </row>
    <row r="45" spans="1:8" ht="27.75" customHeight="1">
      <c r="A45" s="59"/>
      <c r="B45" s="845" t="s">
        <v>676</v>
      </c>
      <c r="C45" s="845"/>
      <c r="D45" s="845"/>
      <c r="E45" s="845"/>
      <c r="F45" s="845"/>
      <c r="G45" s="845"/>
      <c r="H45" s="845"/>
    </row>
    <row r="46" spans="1:8" ht="27.75" customHeight="1">
      <c r="A46" s="59"/>
      <c r="B46" s="845" t="s">
        <v>680</v>
      </c>
      <c r="C46" s="845"/>
      <c r="D46" s="845"/>
      <c r="E46" s="845"/>
      <c r="F46" s="845"/>
      <c r="G46" s="845"/>
      <c r="H46" s="845"/>
    </row>
    <row r="47" spans="1:8" ht="18" customHeight="1">
      <c r="C47" s="63"/>
      <c r="D47" s="59"/>
      <c r="E47" s="59"/>
      <c r="F47" s="59"/>
    </row>
    <row r="52" spans="3:6" ht="18" customHeight="1">
      <c r="C52" s="63"/>
      <c r="D52" s="59"/>
      <c r="E52" s="59"/>
      <c r="F52" s="59"/>
    </row>
  </sheetData>
  <mergeCells count="36">
    <mergeCell ref="B31:H31"/>
    <mergeCell ref="A20:H20"/>
    <mergeCell ref="B21:H21"/>
    <mergeCell ref="B23:H23"/>
    <mergeCell ref="B22:H22"/>
    <mergeCell ref="B27:H27"/>
    <mergeCell ref="B28:H28"/>
    <mergeCell ref="B29:H29"/>
    <mergeCell ref="B35:H35"/>
    <mergeCell ref="B38:H38"/>
    <mergeCell ref="B39:H39"/>
    <mergeCell ref="B37:H37"/>
    <mergeCell ref="B46:H46"/>
    <mergeCell ref="B43:H43"/>
    <mergeCell ref="B44:H44"/>
    <mergeCell ref="B45:H45"/>
    <mergeCell ref="B36:H36"/>
    <mergeCell ref="A42:H42"/>
    <mergeCell ref="B41:H41"/>
    <mergeCell ref="B40:H40"/>
    <mergeCell ref="B34:H34"/>
    <mergeCell ref="G1:H1"/>
    <mergeCell ref="B5:H5"/>
    <mergeCell ref="B6:C6"/>
    <mergeCell ref="D6:D7"/>
    <mergeCell ref="E6:G6"/>
    <mergeCell ref="H6:H7"/>
    <mergeCell ref="B4:G4"/>
    <mergeCell ref="B2:H2"/>
    <mergeCell ref="B12:D12"/>
    <mergeCell ref="B18:H18"/>
    <mergeCell ref="B19:H19"/>
    <mergeCell ref="A32:H32"/>
    <mergeCell ref="B30:H30"/>
    <mergeCell ref="B13:E13"/>
    <mergeCell ref="B33:H33"/>
  </mergeCells>
  <phoneticPr fontId="6"/>
  <printOptions horizontalCentered="1"/>
  <pageMargins left="0.27559055118110237" right="0.23622047244094491" top="0.78740157480314965" bottom="0.78740157480314965" header="0.51181102362204722" footer="0.51181102362204722"/>
  <pageSetup paperSize="9" scale="97" orientation="portrait"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K33"/>
  <sheetViews>
    <sheetView view="pageBreakPreview" zoomScaleNormal="100" zoomScaleSheetLayoutView="100" workbookViewId="0">
      <selection activeCell="H1" sqref="H1"/>
    </sheetView>
  </sheetViews>
  <sheetFormatPr defaultColWidth="9" defaultRowHeight="13.2"/>
  <cols>
    <col min="1" max="1" width="9.44140625" style="9" customWidth="1"/>
    <col min="2" max="2" width="17.88671875" style="9" customWidth="1"/>
    <col min="3" max="3" width="14.44140625" style="9" customWidth="1"/>
    <col min="4" max="5" width="11" style="9" customWidth="1"/>
    <col min="6" max="7" width="8.88671875" style="9" customWidth="1"/>
    <col min="8" max="8" width="13.109375" style="9" customWidth="1"/>
    <col min="9" max="16384" width="9" style="9"/>
  </cols>
  <sheetData>
    <row r="1" spans="1:11" ht="21">
      <c r="A1" s="252"/>
      <c r="B1" s="10"/>
      <c r="C1" s="10"/>
      <c r="D1" s="10"/>
      <c r="E1" s="10"/>
      <c r="F1" s="10"/>
      <c r="G1" s="10"/>
      <c r="H1" s="11" t="s">
        <v>464</v>
      </c>
    </row>
    <row r="2" spans="1:11">
      <c r="A2" s="10"/>
      <c r="B2" s="10"/>
      <c r="C2" s="10"/>
      <c r="D2" s="10"/>
      <c r="E2" s="10"/>
      <c r="F2" s="10"/>
      <c r="G2" s="10"/>
      <c r="H2" s="10"/>
    </row>
    <row r="3" spans="1:11" ht="19.2">
      <c r="A3" s="854" t="s">
        <v>445</v>
      </c>
      <c r="B3" s="854"/>
      <c r="C3" s="854"/>
      <c r="D3" s="854"/>
      <c r="E3" s="854"/>
      <c r="F3" s="854"/>
      <c r="G3" s="854"/>
      <c r="H3" s="854"/>
    </row>
    <row r="4" spans="1:11" ht="9" customHeight="1">
      <c r="A4" s="13"/>
      <c r="B4" s="13"/>
      <c r="C4" s="13"/>
      <c r="D4" s="13"/>
      <c r="E4" s="13"/>
      <c r="F4" s="13"/>
      <c r="G4" s="13"/>
      <c r="H4" s="13"/>
    </row>
    <row r="5" spans="1:11" s="7" customFormat="1" ht="22.5" customHeight="1">
      <c r="A5" s="857" t="str">
        <f>'収支予算書(様式2)'!$B$4</f>
        <v>事業名称：</v>
      </c>
      <c r="B5" s="857"/>
      <c r="C5" s="857"/>
      <c r="D5" s="857"/>
      <c r="E5" s="857"/>
      <c r="F5" s="857"/>
      <c r="G5" s="541"/>
      <c r="H5" s="95"/>
      <c r="I5" s="95"/>
      <c r="J5" s="95"/>
      <c r="K5" s="8"/>
    </row>
    <row r="6" spans="1:11">
      <c r="A6" s="10"/>
      <c r="B6" s="10"/>
      <c r="C6" s="10"/>
      <c r="D6" s="10"/>
      <c r="E6" s="10"/>
      <c r="F6" s="10"/>
      <c r="G6" s="10"/>
      <c r="H6" s="10"/>
    </row>
    <row r="7" spans="1:11" ht="21" customHeight="1">
      <c r="A7" s="10"/>
      <c r="B7" s="10"/>
      <c r="C7" s="10"/>
      <c r="D7" s="10"/>
      <c r="E7" s="758" t="s">
        <v>624</v>
      </c>
      <c r="F7" s="758"/>
      <c r="G7" s="26"/>
      <c r="H7" s="299" t="s">
        <v>156</v>
      </c>
    </row>
    <row r="8" spans="1:11" ht="15.75" customHeight="1">
      <c r="A8" s="10"/>
      <c r="B8" s="10"/>
      <c r="C8" s="10"/>
      <c r="D8" s="10"/>
      <c r="E8" s="10"/>
      <c r="F8" s="10"/>
      <c r="G8" s="10"/>
      <c r="H8" s="10"/>
    </row>
    <row r="9" spans="1:11" ht="36" customHeight="1">
      <c r="A9" s="855" t="s">
        <v>168</v>
      </c>
      <c r="B9" s="856"/>
      <c r="C9" s="17" t="s">
        <v>169</v>
      </c>
      <c r="D9" s="407" t="s">
        <v>446</v>
      </c>
      <c r="E9" s="297" t="s">
        <v>230</v>
      </c>
      <c r="F9" s="298" t="s">
        <v>448</v>
      </c>
      <c r="G9" s="298" t="s">
        <v>170</v>
      </c>
      <c r="H9" s="17" t="s">
        <v>825</v>
      </c>
    </row>
    <row r="10" spans="1:11" ht="21" customHeight="1">
      <c r="A10" s="852">
        <v>1</v>
      </c>
      <c r="B10" s="853"/>
      <c r="C10" s="19"/>
      <c r="D10" s="295"/>
      <c r="E10" s="292"/>
      <c r="F10" s="20" t="s">
        <v>171</v>
      </c>
      <c r="G10" s="20"/>
      <c r="H10" s="19"/>
    </row>
    <row r="11" spans="1:11" ht="21" customHeight="1">
      <c r="A11" s="849">
        <v>2</v>
      </c>
      <c r="B11" s="850"/>
      <c r="C11" s="19"/>
      <c r="D11" s="296"/>
      <c r="E11" s="293"/>
      <c r="F11" s="20" t="s">
        <v>171</v>
      </c>
      <c r="G11" s="20"/>
      <c r="H11" s="19"/>
    </row>
    <row r="12" spans="1:11" ht="21" customHeight="1">
      <c r="A12" s="849">
        <v>3</v>
      </c>
      <c r="B12" s="850"/>
      <c r="C12" s="19"/>
      <c r="D12" s="296"/>
      <c r="E12" s="293"/>
      <c r="F12" s="20" t="s">
        <v>171</v>
      </c>
      <c r="G12" s="20"/>
      <c r="H12" s="19"/>
    </row>
    <row r="13" spans="1:11" ht="21" customHeight="1">
      <c r="A13" s="849">
        <v>4</v>
      </c>
      <c r="B13" s="850"/>
      <c r="C13" s="19"/>
      <c r="D13" s="296"/>
      <c r="E13" s="293"/>
      <c r="F13" s="20" t="s">
        <v>171</v>
      </c>
      <c r="G13" s="20"/>
      <c r="H13" s="19"/>
    </row>
    <row r="14" spans="1:11" ht="21" customHeight="1">
      <c r="A14" s="849">
        <v>5</v>
      </c>
      <c r="B14" s="850"/>
      <c r="C14" s="19"/>
      <c r="D14" s="296"/>
      <c r="E14" s="293"/>
      <c r="F14" s="20" t="s">
        <v>171</v>
      </c>
      <c r="G14" s="20"/>
      <c r="H14" s="19"/>
    </row>
    <row r="15" spans="1:11" ht="21" customHeight="1">
      <c r="A15" s="849">
        <v>6</v>
      </c>
      <c r="B15" s="850"/>
      <c r="C15" s="19"/>
      <c r="D15" s="296"/>
      <c r="E15" s="293"/>
      <c r="F15" s="20" t="s">
        <v>171</v>
      </c>
      <c r="G15" s="20"/>
      <c r="H15" s="19"/>
    </row>
    <row r="16" spans="1:11" ht="21" customHeight="1">
      <c r="A16" s="849">
        <v>7</v>
      </c>
      <c r="B16" s="850"/>
      <c r="C16" s="19"/>
      <c r="D16" s="296"/>
      <c r="E16" s="293"/>
      <c r="F16" s="20" t="s">
        <v>171</v>
      </c>
      <c r="G16" s="20"/>
      <c r="H16" s="19"/>
    </row>
    <row r="17" spans="1:8" ht="21" customHeight="1">
      <c r="A17" s="849">
        <v>8</v>
      </c>
      <c r="B17" s="850"/>
      <c r="C17" s="19"/>
      <c r="D17" s="296"/>
      <c r="E17" s="293"/>
      <c r="F17" s="20" t="s">
        <v>171</v>
      </c>
      <c r="G17" s="20"/>
      <c r="H17" s="19"/>
    </row>
    <row r="18" spans="1:8" ht="21" customHeight="1">
      <c r="A18" s="849">
        <v>9</v>
      </c>
      <c r="B18" s="850"/>
      <c r="C18" s="19"/>
      <c r="D18" s="296"/>
      <c r="E18" s="293"/>
      <c r="F18" s="20" t="s">
        <v>171</v>
      </c>
      <c r="G18" s="20"/>
      <c r="H18" s="19"/>
    </row>
    <row r="19" spans="1:8" ht="21" customHeight="1">
      <c r="A19" s="849">
        <v>10</v>
      </c>
      <c r="B19" s="850"/>
      <c r="C19" s="19"/>
      <c r="D19" s="296"/>
      <c r="E19" s="293"/>
      <c r="F19" s="20" t="s">
        <v>171</v>
      </c>
      <c r="G19" s="20"/>
      <c r="H19" s="19"/>
    </row>
    <row r="20" spans="1:8" ht="21" customHeight="1">
      <c r="A20" s="22"/>
      <c r="B20" s="23"/>
      <c r="C20" s="408" t="s">
        <v>447</v>
      </c>
      <c r="D20" s="409">
        <f>SUM(D10:D19)</f>
        <v>0</v>
      </c>
      <c r="E20" s="294"/>
      <c r="F20" s="23"/>
      <c r="G20" s="23"/>
      <c r="H20" s="23"/>
    </row>
    <row r="21" spans="1:8">
      <c r="A21" s="10"/>
      <c r="B21" s="10"/>
      <c r="C21" s="10"/>
      <c r="D21" s="10"/>
      <c r="E21" s="10"/>
      <c r="F21" s="10"/>
      <c r="G21" s="10"/>
      <c r="H21" s="10"/>
    </row>
    <row r="22" spans="1:8">
      <c r="A22" s="10" t="s">
        <v>699</v>
      </c>
      <c r="B22" s="10"/>
      <c r="C22" s="10"/>
      <c r="D22" s="10"/>
      <c r="E22" s="10"/>
      <c r="F22" s="10"/>
      <c r="G22" s="10"/>
      <c r="H22" s="10"/>
    </row>
    <row r="23" spans="1:8">
      <c r="A23" s="10" t="s">
        <v>172</v>
      </c>
      <c r="B23" s="10"/>
      <c r="C23" s="10"/>
      <c r="D23" s="10"/>
      <c r="E23" s="10"/>
      <c r="F23" s="10"/>
      <c r="G23" s="10"/>
      <c r="H23" s="10"/>
    </row>
    <row r="24" spans="1:8">
      <c r="A24" s="10" t="s">
        <v>708</v>
      </c>
      <c r="B24" s="10"/>
      <c r="C24" s="10"/>
      <c r="D24" s="10"/>
      <c r="E24" s="10"/>
      <c r="F24" s="10"/>
      <c r="G24" s="10"/>
      <c r="H24" s="10"/>
    </row>
    <row r="25" spans="1:8">
      <c r="A25" s="10" t="s">
        <v>718</v>
      </c>
      <c r="B25" s="10"/>
      <c r="C25" s="10"/>
      <c r="D25" s="10"/>
      <c r="E25" s="10"/>
      <c r="F25" s="10"/>
      <c r="G25" s="10"/>
      <c r="H25" s="10"/>
    </row>
    <row r="26" spans="1:8">
      <c r="A26" s="10"/>
      <c r="B26" s="10"/>
      <c r="C26" s="10"/>
      <c r="D26" s="10"/>
      <c r="E26" s="10"/>
      <c r="F26" s="10"/>
      <c r="G26" s="10"/>
      <c r="H26" s="10"/>
    </row>
    <row r="27" spans="1:8">
      <c r="A27" s="10" t="s">
        <v>173</v>
      </c>
      <c r="B27" s="10"/>
      <c r="C27" s="10"/>
      <c r="D27" s="10"/>
      <c r="E27" s="10"/>
      <c r="F27" s="10"/>
      <c r="G27" s="10"/>
      <c r="H27" s="10"/>
    </row>
    <row r="28" spans="1:8">
      <c r="A28" s="10"/>
      <c r="B28" s="10"/>
      <c r="C28" s="10"/>
      <c r="D28" s="10"/>
      <c r="E28" s="10"/>
      <c r="F28" s="10"/>
      <c r="G28" s="10"/>
      <c r="H28" s="10"/>
    </row>
    <row r="29" spans="1:8" ht="21" customHeight="1">
      <c r="A29" s="24" t="s">
        <v>174</v>
      </c>
      <c r="B29" s="847"/>
      <c r="C29" s="848"/>
      <c r="D29" s="15" t="s">
        <v>175</v>
      </c>
      <c r="E29" s="16"/>
      <c r="F29" s="755"/>
      <c r="G29" s="755"/>
      <c r="H29" s="756"/>
    </row>
    <row r="30" spans="1:8" ht="21" customHeight="1">
      <c r="A30" s="25" t="s">
        <v>176</v>
      </c>
      <c r="B30" s="847"/>
      <c r="C30" s="848"/>
      <c r="D30" s="26" t="s">
        <v>177</v>
      </c>
      <c r="E30" s="27"/>
      <c r="F30" s="755"/>
      <c r="G30" s="755"/>
      <c r="H30" s="756"/>
    </row>
    <row r="31" spans="1:8" ht="21" customHeight="1">
      <c r="A31" s="25" t="s">
        <v>178</v>
      </c>
      <c r="B31" s="847"/>
      <c r="C31" s="851"/>
      <c r="D31" s="851"/>
      <c r="E31" s="851"/>
      <c r="F31" s="851"/>
      <c r="G31" s="851"/>
      <c r="H31" s="848"/>
    </row>
    <row r="32" spans="1:8" ht="21" customHeight="1">
      <c r="A32" s="25" t="s">
        <v>179</v>
      </c>
      <c r="B32" s="754"/>
      <c r="C32" s="756"/>
      <c r="D32" s="26" t="s">
        <v>685</v>
      </c>
      <c r="E32" s="27"/>
      <c r="F32" s="755"/>
      <c r="G32" s="755"/>
      <c r="H32" s="756"/>
    </row>
    <row r="33" spans="1:8">
      <c r="A33" s="10"/>
      <c r="B33" s="10"/>
      <c r="C33" s="10"/>
      <c r="D33" s="14"/>
      <c r="E33" s="14"/>
      <c r="F33" s="10"/>
      <c r="G33" s="10"/>
      <c r="H33" s="10"/>
    </row>
  </sheetData>
  <mergeCells count="21">
    <mergeCell ref="A10:B10"/>
    <mergeCell ref="A3:H3"/>
    <mergeCell ref="A9:B9"/>
    <mergeCell ref="E7:F7"/>
    <mergeCell ref="A5:F5"/>
    <mergeCell ref="A11:B11"/>
    <mergeCell ref="A12:B12"/>
    <mergeCell ref="A13:B13"/>
    <mergeCell ref="A14:B14"/>
    <mergeCell ref="B31:H31"/>
    <mergeCell ref="A17:B17"/>
    <mergeCell ref="A18:B18"/>
    <mergeCell ref="A19:B19"/>
    <mergeCell ref="B32:C32"/>
    <mergeCell ref="F32:H32"/>
    <mergeCell ref="B30:C30"/>
    <mergeCell ref="F30:H30"/>
    <mergeCell ref="A15:B15"/>
    <mergeCell ref="A16:B16"/>
    <mergeCell ref="B29:C29"/>
    <mergeCell ref="F29:H29"/>
  </mergeCells>
  <phoneticPr fontId="6"/>
  <printOptions horizontalCentered="1"/>
  <pageMargins left="0.74803149606299213" right="0.47244094488188981" top="0.98425196850393704" bottom="0.98425196850393704" header="0.51181102362204722" footer="0.51181102362204722"/>
  <pageSetup paperSize="9" scale="96"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39</vt:i4>
      </vt:variant>
      <vt:variant>
        <vt:lpstr>名前付き一覧</vt:lpstr>
      </vt:variant>
      <vt:variant>
        <vt:i4>43</vt:i4>
      </vt:variant>
    </vt:vector>
  </HeadingPairs>
  <TitlesOfParts>
    <vt:vector size="82" baseType="lpstr">
      <vt:lpstr>財審様式</vt:lpstr>
      <vt:lpstr>注意事項</vt:lpstr>
      <vt:lpstr>委員会年間事業予算管理表(様式1)</vt:lpstr>
      <vt:lpstr>収支予算書(様式2)</vt:lpstr>
      <vt:lpstr>収益・費用明細書(様式3)</vt:lpstr>
      <vt:lpstr>見積（請求）企業一覧表(様式4)</vt:lpstr>
      <vt:lpstr>講師等出演依頼承諾書(様式5)(規則様式6) </vt:lpstr>
      <vt:lpstr>報酬明細(様式6）</vt:lpstr>
      <vt:lpstr>協賛金収入・物品協賛内訳書(様式7)</vt:lpstr>
      <vt:lpstr>協賛に関する覚書(様式8)</vt:lpstr>
      <vt:lpstr>寄付申出書(様式9)</vt:lpstr>
      <vt:lpstr>収支決算報告書(様式10)</vt:lpstr>
      <vt:lpstr>収益・費用明細書(様式11)</vt:lpstr>
      <vt:lpstr>差異発生理由書(様式12)</vt:lpstr>
      <vt:lpstr>消費税等計算シート（様式13）</vt:lpstr>
      <vt:lpstr>収支予算書-修正・補正(様式14)</vt:lpstr>
      <vt:lpstr>収益・費用明細書-修正・補正(様式15)</vt:lpstr>
      <vt:lpstr>現金払理由書（様式16）</vt:lpstr>
      <vt:lpstr>相見積書不提出理由書（様式17）</vt:lpstr>
      <vt:lpstr>見積書不提出理由書（様式18）</vt:lpstr>
      <vt:lpstr>個人事業主からの見積書取得理由書（様式19）</vt:lpstr>
      <vt:lpstr>T番号のない事業者からの見積書取得理由書（様式20）</vt:lpstr>
      <vt:lpstr>所有者以外からの見積書取得理由書（様式21）</vt:lpstr>
      <vt:lpstr>その他理由書（様式22）</vt:lpstr>
      <vt:lpstr>特別領収書作成申請書（様式23）</vt:lpstr>
      <vt:lpstr>特別領収書作成報告書（様式24）</vt:lpstr>
      <vt:lpstr>領収書管理台帳（様式25）</vt:lpstr>
      <vt:lpstr>預り金明細書（様式41）</vt:lpstr>
      <vt:lpstr>預り金明細書_見本（様式41)</vt:lpstr>
      <vt:lpstr>総勘定元帳（様式42）</vt:lpstr>
      <vt:lpstr>総勘定元帳_見本（様式42）</vt:lpstr>
      <vt:lpstr>銀行口座管理台帳(様式51)</vt:lpstr>
      <vt:lpstr>銀行口座管理台帳_見本(様式51)</vt:lpstr>
      <vt:lpstr>預金出納帳（様式52）</vt:lpstr>
      <vt:lpstr>現金出納帳（様式53）</vt:lpstr>
      <vt:lpstr>協議会用源泉所得税納付報告書（様式54）</vt:lpstr>
      <vt:lpstr>事業用口座・決算通帳の写し（様式55）</vt:lpstr>
      <vt:lpstr>事業用口座・決算通帳の写し_見本（様式55）</vt:lpstr>
      <vt:lpstr>日本JC専用封筒価格表</vt:lpstr>
      <vt:lpstr>'T番号のない事業者からの見積書取得理由書（様式20）'!Print_Area</vt:lpstr>
      <vt:lpstr>'その他理由書（様式22）'!Print_Area</vt:lpstr>
      <vt:lpstr>'委員会年間事業予算管理表(様式1)'!Print_Area</vt:lpstr>
      <vt:lpstr>'寄付申出書(様式9)'!Print_Area</vt:lpstr>
      <vt:lpstr>'協賛に関する覚書(様式8)'!Print_Area</vt:lpstr>
      <vt:lpstr>'協賛金収入・物品協賛内訳書(様式7)'!Print_Area</vt:lpstr>
      <vt:lpstr>'見積書不提出理由書（様式18）'!Print_Area</vt:lpstr>
      <vt:lpstr>'現金出納帳（様式53）'!Print_Area</vt:lpstr>
      <vt:lpstr>'現金払理由書（様式16）'!Print_Area</vt:lpstr>
      <vt:lpstr>'個人事業主からの見積書取得理由書（様式19）'!Print_Area</vt:lpstr>
      <vt:lpstr>'講師等出演依頼承諾書(様式5)(規則様式6) '!Print_Area</vt:lpstr>
      <vt:lpstr>'差異発生理由書(様式12)'!Print_Area</vt:lpstr>
      <vt:lpstr>財審様式!Print_Area</vt:lpstr>
      <vt:lpstr>'事業用口座・決算通帳の写し（様式55）'!Print_Area</vt:lpstr>
      <vt:lpstr>'事業用口座・決算通帳の写し_見本（様式55）'!Print_Area</vt:lpstr>
      <vt:lpstr>'収益・費用明細書(様式3)'!Print_Area</vt:lpstr>
      <vt:lpstr>'収益・費用明細書-修正・補正(様式15)'!Print_Area</vt:lpstr>
      <vt:lpstr>'収支決算報告書(様式10)'!Print_Area</vt:lpstr>
      <vt:lpstr>'収支予算書-修正・補正(様式14)'!Print_Area</vt:lpstr>
      <vt:lpstr>'所有者以外からの見積書取得理由書（様式21）'!Print_Area</vt:lpstr>
      <vt:lpstr>'相見積書不提出理由書（様式17）'!Print_Area</vt:lpstr>
      <vt:lpstr>注意事項!Print_Area</vt:lpstr>
      <vt:lpstr>'特別領収書作成申請書（様式23）'!Print_Area</vt:lpstr>
      <vt:lpstr>'特別領収書作成報告書（様式24）'!Print_Area</vt:lpstr>
      <vt:lpstr>日本JC専用封筒価格表!Print_Area</vt:lpstr>
      <vt:lpstr>'報酬明細(様式6）'!Print_Area</vt:lpstr>
      <vt:lpstr>'預金出納帳（様式52）'!Print_Area</vt:lpstr>
      <vt:lpstr>'領収書管理台帳（様式25）'!Print_Area</vt:lpstr>
      <vt:lpstr>会場設営費</vt:lpstr>
      <vt:lpstr>企画・演出費</vt:lpstr>
      <vt:lpstr>広報費</vt:lpstr>
      <vt:lpstr>講師関係費</vt:lpstr>
      <vt:lpstr>雑費</vt:lpstr>
      <vt:lpstr>参加記念品費</vt:lpstr>
      <vt:lpstr>資料作成費</vt:lpstr>
      <vt:lpstr>渉外費</vt:lpstr>
      <vt:lpstr>通信費</vt:lpstr>
      <vt:lpstr>保険料</vt:lpstr>
      <vt:lpstr>報告書作成費</vt:lpstr>
      <vt:lpstr>本部団関係費</vt:lpstr>
      <vt:lpstr>予備費</vt:lpstr>
      <vt:lpstr>'協賛に関する覚書(様式8)'!様式７</vt:lpstr>
      <vt:lpstr>旅費交通費</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2019-01-30T09:08:49Z</cp:lastPrinted>
  <dcterms:created xsi:type="dcterms:W3CDTF">2013-03-21T01:58:38Z</dcterms:created>
  <dcterms:modified xsi:type="dcterms:W3CDTF">2026-01-14T00:50:27Z</dcterms:modified>
</cp:coreProperties>
</file>